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" sheetId="7" r:id="rId1"/>
  </sheets>
  <definedNames>
    <definedName name="_xlnm.Print_Area" localSheetId="0">январь!$A$1:$H$46</definedName>
  </definedNames>
  <calcPr calcId="125725"/>
</workbook>
</file>

<file path=xl/calcChain.xml><?xml version="1.0" encoding="utf-8"?>
<calcChain xmlns="http://schemas.openxmlformats.org/spreadsheetml/2006/main">
  <c r="G36" i="7"/>
  <c r="G22" l="1"/>
  <c r="G34"/>
  <c r="G35"/>
  <c r="G41"/>
  <c r="E27" l="1"/>
  <c r="C27"/>
  <c r="H41"/>
  <c r="H5"/>
  <c r="H6"/>
  <c r="H7"/>
  <c r="H8"/>
  <c r="H9"/>
  <c r="H10"/>
  <c r="H12"/>
  <c r="H13"/>
  <c r="H15"/>
  <c r="H20"/>
  <c r="H21"/>
  <c r="H22"/>
  <c r="H23"/>
  <c r="H24"/>
  <c r="H30"/>
  <c r="H32"/>
  <c r="H33"/>
  <c r="H34"/>
  <c r="H36"/>
  <c r="H37"/>
  <c r="H40"/>
  <c r="H43"/>
  <c r="G5"/>
  <c r="G6"/>
  <c r="G7"/>
  <c r="G8"/>
  <c r="G9"/>
  <c r="G10"/>
  <c r="G12"/>
  <c r="G13"/>
  <c r="G15"/>
  <c r="G21"/>
  <c r="G23"/>
  <c r="G24"/>
  <c r="G30"/>
  <c r="G32"/>
  <c r="G33"/>
  <c r="G40"/>
  <c r="G43"/>
  <c r="F20"/>
  <c r="F21"/>
  <c r="F22"/>
  <c r="F23"/>
  <c r="F24"/>
  <c r="F25"/>
  <c r="F28"/>
  <c r="F30"/>
  <c r="F32"/>
  <c r="F33"/>
  <c r="F34"/>
  <c r="F36"/>
  <c r="F37"/>
  <c r="F40"/>
  <c r="F41"/>
  <c r="F42"/>
  <c r="F43"/>
  <c r="F6"/>
  <c r="F7"/>
  <c r="F8"/>
  <c r="F9"/>
  <c r="F10"/>
  <c r="F12"/>
  <c r="F13"/>
  <c r="F15"/>
  <c r="F16"/>
  <c r="F17"/>
  <c r="F18"/>
  <c r="F5"/>
  <c r="C19"/>
  <c r="C14"/>
  <c r="C11"/>
  <c r="D27"/>
  <c r="D26" s="1"/>
  <c r="D14"/>
  <c r="D11"/>
  <c r="D39"/>
  <c r="D19" l="1"/>
  <c r="D4"/>
  <c r="E19"/>
  <c r="E26"/>
  <c r="E14"/>
  <c r="H14" s="1"/>
  <c r="D38" l="1"/>
  <c r="D44" s="1"/>
  <c r="H35"/>
  <c r="F35"/>
  <c r="H31"/>
  <c r="G31"/>
  <c r="F31"/>
  <c r="H29"/>
  <c r="G29"/>
  <c r="F29"/>
  <c r="G14"/>
  <c r="F14"/>
  <c r="G26"/>
  <c r="F26"/>
  <c r="H26"/>
  <c r="G19"/>
  <c r="F19"/>
  <c r="H19"/>
  <c r="F27"/>
  <c r="H27"/>
  <c r="G27"/>
  <c r="E11"/>
  <c r="H11" l="1"/>
  <c r="G11"/>
  <c r="F11"/>
  <c r="E4"/>
  <c r="F4" l="1"/>
  <c r="G4"/>
  <c r="E39"/>
  <c r="C39"/>
  <c r="C4"/>
  <c r="H4" s="1"/>
  <c r="H39" l="1"/>
  <c r="G39"/>
  <c r="F39"/>
  <c r="C38"/>
  <c r="C44" l="1"/>
  <c r="E38" l="1"/>
  <c r="F38" l="1"/>
  <c r="H38"/>
  <c r="G38"/>
  <c r="E44"/>
  <c r="H44" l="1"/>
  <c r="F44"/>
  <c r="G44"/>
</calcChain>
</file>

<file path=xl/sharedStrings.xml><?xml version="1.0" encoding="utf-8"?>
<sst xmlns="http://schemas.openxmlformats.org/spreadsheetml/2006/main" count="65" uniqueCount="55">
  <si>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</si>
  <si>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</si>
  <si>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</si>
  <si>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</si>
  <si>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</si>
  <si>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</si>
  <si>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</si>
  <si>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</si>
  <si>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</si>
  <si>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</si>
  <si>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</si>
  <si>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</si>
  <si>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</si>
  <si>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</si>
  <si>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</si>
  <si>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</si>
  <si>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</si>
  <si>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</si>
  <si>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</si>
  <si>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</si>
  <si>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</si>
  <si>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</si>
  <si>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</si>
  <si>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</si>
  <si>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</si>
  <si>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</si>
  <si>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</si>
  <si>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</si>
  <si>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</si>
  <si>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</si>
  <si>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</si>
  <si>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</si>
  <si>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</si>
  <si>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</si>
  <si>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</si>
  <si>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</si>
  <si>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</si>
  <si>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Наменование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</si>
  <si>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</si>
  <si>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</si>
  <si>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</si>
  <si>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</si>
  <si>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за выдачу разрешения на перевозку грузов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</si>
  <si>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</si>
  <si>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Исполняющий обязанности заместителя главы администрации города Ставрополя, руководителя комитета финансов и бюджета администрации города Ставрополя  первый заместитель руководителя комитета финансов и бюджета администрации города Ставрополя</t>
  </si>
  <si>
    <t>Т.Ю. Филькова</t>
  </si>
  <si>
    <t>-</t>
  </si>
  <si>
    <t>План на                         2020 год</t>
  </si>
  <si>
    <t>% исполнения плана на    2020 год</t>
  </si>
  <si>
    <t>Штрафные санкции, возмещение ущерба</t>
  </si>
  <si>
    <t>(тыс. рублей)</t>
  </si>
  <si>
    <t>Исполнение доходной части бюджета города Ставрополя за первый квартал 2020 года</t>
  </si>
  <si>
    <t>План на первый квартал                      2020 года</t>
  </si>
  <si>
    <t xml:space="preserve">Факт за первый квартал          2020 года </t>
  </si>
  <si>
    <t>% исполнения плана за первый квартал          2020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</si>
</sst>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4" fontId="1" fillId="0" borderId="14" xfId="0" applyNumberFormat="1" applyFont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  <xf numFmtId="0" fontId="8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3" fontId="9" fillId="0" borderId="1" xfId="0" applyNumberFormat="1" applyFont="1" applyFill="1" applyBorder="1"/>
    <xf numFmtId="164" fontId="9" fillId="0" borderId="15" xfId="0" applyNumberFormat="1" applyFont="1" applyFill="1" applyBorder="1"/>
    <xf numFmtId="164" fontId="9" fillId="0" borderId="13" xfId="0" applyNumberFormat="1" applyFont="1" applyFill="1" applyBorder="1"/>
    <xf numFmtId="3" fontId="10" fillId="0" borderId="2" xfId="0" applyNumberFormat="1" applyFont="1" applyFill="1" applyBorder="1"/>
    <xf numFmtId="3" fontId="10" fillId="2" borderId="2" xfId="0" applyNumberFormat="1" applyFont="1" applyFill="1" applyBorder="1"/>
    <xf numFmtId="164" fontId="10" fillId="0" borderId="15" xfId="0" applyNumberFormat="1" applyFont="1" applyFill="1" applyBorder="1"/>
    <xf numFmtId="164" fontId="10" fillId="0" borderId="13" xfId="0" applyNumberFormat="1" applyFont="1" applyFill="1" applyBorder="1"/>
    <xf numFmtId="3" fontId="11" fillId="0" borderId="2" xfId="0" applyNumberFormat="1" applyFont="1" applyFill="1" applyBorder="1"/>
    <xf numFmtId="3" fontId="11" fillId="2" borderId="2" xfId="0" applyNumberFormat="1" applyFont="1" applyFill="1" applyBorder="1"/>
    <xf numFmtId="164" fontId="11" fillId="0" borderId="15" xfId="0" applyNumberFormat="1" applyFont="1" applyFill="1" applyBorder="1"/>
    <xf numFmtId="164" fontId="11" fillId="0" borderId="13" xfId="0" applyNumberFormat="1" applyFont="1" applyFill="1" applyBorder="1"/>
    <xf numFmtId="164" fontId="11" fillId="0" borderId="13" xfId="0" applyNumberFormat="1" applyFont="1" applyFill="1" applyBorder="1" applyAlignment="1">
      <alignment horizontal="right"/>
    </xf>
    <xf numFmtId="164" fontId="10" fillId="0" borderId="13" xfId="0" applyNumberFormat="1" applyFont="1" applyFill="1" applyBorder="1" applyAlignment="1">
      <alignment horizontal="right"/>
    </xf>
    <xf numFmtId="3" fontId="9" fillId="0" borderId="2" xfId="0" applyNumberFormat="1" applyFont="1" applyFill="1" applyBorder="1"/>
    <xf numFmtId="164" fontId="10" fillId="0" borderId="15" xfId="0" applyNumberFormat="1" applyFont="1" applyFill="1" applyBorder="1" applyAlignment="1">
      <alignment horizontal="right"/>
    </xf>
    <xf numFmtId="164" fontId="11" fillId="0" borderId="15" xfId="0" applyNumberFormat="1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/>
    <xf numFmtId="3" fontId="9" fillId="0" borderId="4" xfId="0" applyNumberFormat="1" applyFont="1" applyFill="1" applyBorder="1"/>
    <xf numFmtId="164" fontId="9" fillId="0" borderId="17" xfId="0" applyNumberFormat="1" applyFont="1" applyFill="1" applyBorder="1"/>
    <xf numFmtId="164" fontId="9" fillId="0" borderId="18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49"/>
  <sheetViews>
    <sheetView tabSelected="1" topLeftCell="A34" workbookViewId="0">
      <selection activeCell="C4" sqref="C4:H44"/>
    </sheetView>
  </sheetViews>
  <sheetFormatPr defaultColWidth="9.109375" defaultRowHeight="13.2"/>
  <cols>
    <col min="1" max="1" width="4.33203125" style="7" customWidth="1"/>
    <col min="2" max="2" width="58.109375" style="5" customWidth="1"/>
    <col min="3" max="5" width="11.88671875" style="8" customWidth="1"/>
    <col min="6" max="7" width="11.33203125" style="8" customWidth="1"/>
    <col min="8" max="8" width="10.33203125" style="8" customWidth="1"/>
    <col min="9" max="16384" width="9.109375" style="8"/>
  </cols>
  <sheetData>
    <row r="1" spans="1:223">
      <c r="B1" s="36" t="s">
        <v>51</v>
      </c>
      <c r="C1" s="36"/>
      <c r="D1" s="36"/>
      <c r="E1" s="36"/>
      <c r="F1" s="36"/>
      <c r="G1" s="36"/>
      <c r="H1" s="36"/>
    </row>
    <row r="2" spans="1:223" ht="13.8" thickBot="1">
      <c r="H2" s="8" t="s">
        <v>50</v>
      </c>
    </row>
    <row r="3" spans="1:223" ht="83.4" customHeight="1">
      <c r="A3" s="22" t="s">
        <v>36</v>
      </c>
      <c r="B3" s="21" t="s">
        <v>37</v>
      </c>
      <c r="C3" s="20" t="s">
        <v>47</v>
      </c>
      <c r="D3" s="20" t="s">
        <v>52</v>
      </c>
      <c r="E3" s="13" t="s">
        <v>53</v>
      </c>
      <c r="F3" s="23" t="s">
        <v>12</v>
      </c>
      <c r="G3" s="23" t="s">
        <v>54</v>
      </c>
      <c r="H3" s="24" t="s">
        <v>48</v>
      </c>
    </row>
    <row r="4" spans="1:223" s="3" customFormat="1" ht="15.6">
      <c r="A4" s="16"/>
      <c r="B4" s="11" t="s">
        <v>7</v>
      </c>
      <c r="C4" s="48">
        <f>C5+C6+C7+C8+C9+C10+C11+C14+C18</f>
        <v>3875651</v>
      </c>
      <c r="D4" s="48">
        <f>D5+D6+D7+D8+D9+D10+D11+D14+D18</f>
        <v>752849</v>
      </c>
      <c r="E4" s="48">
        <f>E5+E6+E7+E8+E9+E10+E11+E14+E18</f>
        <v>762392</v>
      </c>
      <c r="F4" s="48">
        <f>E4-D4</f>
        <v>9543</v>
      </c>
      <c r="G4" s="49">
        <f>E4/D4*100</f>
        <v>101.26758486761622</v>
      </c>
      <c r="H4" s="50">
        <f>E4/C4*100</f>
        <v>19.671327475048709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</row>
    <row r="5" spans="1:223" ht="15.6">
      <c r="A5" s="14">
        <v>1</v>
      </c>
      <c r="B5" s="1" t="s">
        <v>0</v>
      </c>
      <c r="C5" s="51">
        <v>2592723</v>
      </c>
      <c r="D5" s="52">
        <v>529585</v>
      </c>
      <c r="E5" s="52">
        <v>533509</v>
      </c>
      <c r="F5" s="51">
        <f>E5-D5</f>
        <v>3924</v>
      </c>
      <c r="G5" s="53">
        <f t="shared" ref="G5:G44" si="0">E5/D5*100</f>
        <v>100.74095754222645</v>
      </c>
      <c r="H5" s="54">
        <f t="shared" ref="H5:H44" si="1">E5/C5*100</f>
        <v>20.577169254100806</v>
      </c>
    </row>
    <row r="6" spans="1:223" ht="15.6">
      <c r="A6" s="14">
        <v>2</v>
      </c>
      <c r="B6" s="1" t="s">
        <v>28</v>
      </c>
      <c r="C6" s="51">
        <v>24013</v>
      </c>
      <c r="D6" s="52">
        <v>6004</v>
      </c>
      <c r="E6" s="51">
        <v>5226</v>
      </c>
      <c r="F6" s="51">
        <f t="shared" ref="F6:F44" si="2">E6-D6</f>
        <v>-778</v>
      </c>
      <c r="G6" s="53">
        <f t="shared" si="0"/>
        <v>87.041972018654235</v>
      </c>
      <c r="H6" s="54">
        <f t="shared" si="1"/>
        <v>21.763211593720069</v>
      </c>
    </row>
    <row r="7" spans="1:223" ht="13.2" customHeight="1">
      <c r="A7" s="26">
        <v>3</v>
      </c>
      <c r="B7" s="1" t="s">
        <v>5</v>
      </c>
      <c r="C7" s="51">
        <v>316259</v>
      </c>
      <c r="D7" s="52">
        <v>84530</v>
      </c>
      <c r="E7" s="51">
        <v>85043</v>
      </c>
      <c r="F7" s="51">
        <f t="shared" si="2"/>
        <v>513</v>
      </c>
      <c r="G7" s="53">
        <f t="shared" si="0"/>
        <v>100.60688512953982</v>
      </c>
      <c r="H7" s="54">
        <f t="shared" si="1"/>
        <v>26.890301936071388</v>
      </c>
    </row>
    <row r="8" spans="1:223" ht="15.6">
      <c r="A8" s="26">
        <v>4</v>
      </c>
      <c r="B8" s="1" t="s">
        <v>6</v>
      </c>
      <c r="C8" s="51">
        <v>5223</v>
      </c>
      <c r="D8" s="52">
        <v>3210</v>
      </c>
      <c r="E8" s="51">
        <v>3270</v>
      </c>
      <c r="F8" s="51">
        <f t="shared" si="2"/>
        <v>60</v>
      </c>
      <c r="G8" s="53">
        <f t="shared" si="0"/>
        <v>101.86915887850468</v>
      </c>
      <c r="H8" s="54">
        <f t="shared" si="1"/>
        <v>62.607696726019526</v>
      </c>
    </row>
    <row r="9" spans="1:223" ht="15" customHeight="1">
      <c r="A9" s="26">
        <v>5</v>
      </c>
      <c r="B9" s="1" t="s">
        <v>19</v>
      </c>
      <c r="C9" s="51">
        <v>36000</v>
      </c>
      <c r="D9" s="52">
        <v>12135</v>
      </c>
      <c r="E9" s="52">
        <v>13588</v>
      </c>
      <c r="F9" s="51">
        <f t="shared" si="2"/>
        <v>1453</v>
      </c>
      <c r="G9" s="53">
        <f t="shared" si="0"/>
        <v>111.97362999587969</v>
      </c>
      <c r="H9" s="54">
        <f t="shared" si="1"/>
        <v>37.744444444444447</v>
      </c>
    </row>
    <row r="10" spans="1:223" ht="15.6">
      <c r="A10" s="26">
        <v>6</v>
      </c>
      <c r="B10" s="1" t="s">
        <v>1</v>
      </c>
      <c r="C10" s="51">
        <v>375236</v>
      </c>
      <c r="D10" s="52">
        <v>17725</v>
      </c>
      <c r="E10" s="51">
        <v>20537</v>
      </c>
      <c r="F10" s="51">
        <f t="shared" si="2"/>
        <v>2812</v>
      </c>
      <c r="G10" s="53">
        <f t="shared" si="0"/>
        <v>115.86459802538786</v>
      </c>
      <c r="H10" s="54">
        <f t="shared" si="1"/>
        <v>5.4730889360295922</v>
      </c>
    </row>
    <row r="11" spans="1:223" ht="15.6">
      <c r="A11" s="41">
        <v>7</v>
      </c>
      <c r="B11" s="1" t="s">
        <v>15</v>
      </c>
      <c r="C11" s="51">
        <f>C12+C13</f>
        <v>438117</v>
      </c>
      <c r="D11" s="52">
        <f>D12+D13</f>
        <v>80190</v>
      </c>
      <c r="E11" s="52">
        <f>E13+E12</f>
        <v>81229</v>
      </c>
      <c r="F11" s="51">
        <f t="shared" si="2"/>
        <v>1039</v>
      </c>
      <c r="G11" s="53">
        <f t="shared" si="0"/>
        <v>101.29567277715425</v>
      </c>
      <c r="H11" s="54">
        <f t="shared" si="1"/>
        <v>18.540481195662345</v>
      </c>
    </row>
    <row r="12" spans="1:223" s="10" customFormat="1" ht="15.6">
      <c r="A12" s="44"/>
      <c r="B12" s="18" t="s">
        <v>32</v>
      </c>
      <c r="C12" s="55">
        <v>301978</v>
      </c>
      <c r="D12" s="56">
        <v>71020</v>
      </c>
      <c r="E12" s="56">
        <v>76205</v>
      </c>
      <c r="F12" s="55">
        <f t="shared" si="2"/>
        <v>5185</v>
      </c>
      <c r="G12" s="57">
        <f t="shared" si="0"/>
        <v>107.3007603491974</v>
      </c>
      <c r="H12" s="58">
        <f t="shared" si="1"/>
        <v>25.235282040413544</v>
      </c>
    </row>
    <row r="13" spans="1:223" s="10" customFormat="1" ht="15.6">
      <c r="A13" s="45"/>
      <c r="B13" s="18" t="s">
        <v>31</v>
      </c>
      <c r="C13" s="55">
        <v>136139</v>
      </c>
      <c r="D13" s="56">
        <v>9170</v>
      </c>
      <c r="E13" s="56">
        <v>5024</v>
      </c>
      <c r="F13" s="55">
        <f t="shared" si="2"/>
        <v>-4146</v>
      </c>
      <c r="G13" s="57">
        <f t="shared" si="0"/>
        <v>54.787350054525632</v>
      </c>
      <c r="H13" s="58">
        <f t="shared" si="1"/>
        <v>3.690345896473457</v>
      </c>
    </row>
    <row r="14" spans="1:223" ht="15.6">
      <c r="A14" s="41">
        <v>8</v>
      </c>
      <c r="B14" s="1" t="s">
        <v>16</v>
      </c>
      <c r="C14" s="51">
        <f>C15+C16+C17</f>
        <v>88080</v>
      </c>
      <c r="D14" s="52">
        <f>D15+D16+D17</f>
        <v>19470</v>
      </c>
      <c r="E14" s="51">
        <f>E15+E16+E17</f>
        <v>19990</v>
      </c>
      <c r="F14" s="51">
        <f t="shared" si="2"/>
        <v>520</v>
      </c>
      <c r="G14" s="53">
        <f t="shared" si="0"/>
        <v>102.67077555213149</v>
      </c>
      <c r="H14" s="54">
        <f t="shared" si="1"/>
        <v>22.695277020890099</v>
      </c>
    </row>
    <row r="15" spans="1:223" ht="15.6">
      <c r="A15" s="42"/>
      <c r="B15" s="18" t="s">
        <v>25</v>
      </c>
      <c r="C15" s="55">
        <v>88080</v>
      </c>
      <c r="D15" s="56">
        <v>19470</v>
      </c>
      <c r="E15" s="55">
        <v>19990</v>
      </c>
      <c r="F15" s="55">
        <f t="shared" si="2"/>
        <v>520</v>
      </c>
      <c r="G15" s="57">
        <f t="shared" si="0"/>
        <v>102.67077555213149</v>
      </c>
      <c r="H15" s="58">
        <f t="shared" si="1"/>
        <v>22.695277020890099</v>
      </c>
    </row>
    <row r="16" spans="1:223" ht="15.6">
      <c r="A16" s="42"/>
      <c r="B16" s="18" t="s">
        <v>26</v>
      </c>
      <c r="C16" s="55">
        <v>0</v>
      </c>
      <c r="D16" s="56">
        <v>0</v>
      </c>
      <c r="E16" s="55">
        <v>0</v>
      </c>
      <c r="F16" s="55">
        <f t="shared" si="2"/>
        <v>0</v>
      </c>
      <c r="G16" s="57">
        <v>0</v>
      </c>
      <c r="H16" s="59" t="s">
        <v>46</v>
      </c>
    </row>
    <row r="17" spans="1:223" ht="15.6">
      <c r="A17" s="45"/>
      <c r="B17" s="18" t="s">
        <v>42</v>
      </c>
      <c r="C17" s="55">
        <v>0</v>
      </c>
      <c r="D17" s="56">
        <v>0</v>
      </c>
      <c r="E17" s="55">
        <v>0</v>
      </c>
      <c r="F17" s="55">
        <f t="shared" si="2"/>
        <v>0</v>
      </c>
      <c r="G17" s="57">
        <v>0</v>
      </c>
      <c r="H17" s="59" t="s">
        <v>46</v>
      </c>
    </row>
    <row r="18" spans="1:223" ht="27">
      <c r="A18" s="26">
        <v>9</v>
      </c>
      <c r="B18" s="1" t="s">
        <v>17</v>
      </c>
      <c r="C18" s="51">
        <v>0</v>
      </c>
      <c r="D18" s="52">
        <v>0</v>
      </c>
      <c r="E18" s="51">
        <v>0</v>
      </c>
      <c r="F18" s="51">
        <f t="shared" si="2"/>
        <v>0</v>
      </c>
      <c r="G18" s="53">
        <v>0</v>
      </c>
      <c r="H18" s="60" t="s">
        <v>46</v>
      </c>
    </row>
    <row r="19" spans="1:223" s="3" customFormat="1" ht="15.6">
      <c r="A19" s="17"/>
      <c r="B19" s="6" t="s">
        <v>8</v>
      </c>
      <c r="C19" s="61">
        <f>C20+C21+C22+C23+C24+C25+C27+C30+C31+C32+C33+C34+C35+C37</f>
        <v>596085</v>
      </c>
      <c r="D19" s="61">
        <f>D20+D21+D22+D23+D24+D25+D27+D30+D31+D32+D33+D34+D35+D37</f>
        <v>137912</v>
      </c>
      <c r="E19" s="61">
        <f>E20+E21+E22+E23+E24+E25+E27+E30+E31+E32+E33+E34+E35+E37</f>
        <v>139869</v>
      </c>
      <c r="F19" s="61">
        <f t="shared" si="2"/>
        <v>1957</v>
      </c>
      <c r="G19" s="49">
        <f t="shared" si="0"/>
        <v>101.41902082487384</v>
      </c>
      <c r="H19" s="50">
        <f t="shared" si="1"/>
        <v>23.464606557789576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</row>
    <row r="20" spans="1:223" ht="42" customHeight="1">
      <c r="A20" s="26">
        <v>10</v>
      </c>
      <c r="B20" s="1" t="s">
        <v>10</v>
      </c>
      <c r="C20" s="51">
        <v>3295</v>
      </c>
      <c r="D20" s="52">
        <v>0</v>
      </c>
      <c r="E20" s="51">
        <v>0</v>
      </c>
      <c r="F20" s="51">
        <f t="shared" si="2"/>
        <v>0</v>
      </c>
      <c r="G20" s="62" t="s">
        <v>46</v>
      </c>
      <c r="H20" s="54">
        <f t="shared" si="1"/>
        <v>0</v>
      </c>
    </row>
    <row r="21" spans="1:223" ht="63.6" customHeight="1">
      <c r="A21" s="26">
        <v>11</v>
      </c>
      <c r="B21" s="1" t="s">
        <v>33</v>
      </c>
      <c r="C21" s="51">
        <v>414269</v>
      </c>
      <c r="D21" s="52">
        <v>102202</v>
      </c>
      <c r="E21" s="51">
        <v>102901</v>
      </c>
      <c r="F21" s="51">
        <f t="shared" si="2"/>
        <v>699</v>
      </c>
      <c r="G21" s="53">
        <f t="shared" si="0"/>
        <v>100.68393964893055</v>
      </c>
      <c r="H21" s="54">
        <f t="shared" si="1"/>
        <v>24.839174546007545</v>
      </c>
    </row>
    <row r="22" spans="1:223" ht="58.8" customHeight="1">
      <c r="A22" s="15" t="s">
        <v>21</v>
      </c>
      <c r="B22" s="2" t="s">
        <v>43</v>
      </c>
      <c r="C22" s="51">
        <v>23991</v>
      </c>
      <c r="D22" s="52">
        <v>5998</v>
      </c>
      <c r="E22" s="52">
        <v>833</v>
      </c>
      <c r="F22" s="51">
        <f t="shared" si="2"/>
        <v>-5165</v>
      </c>
      <c r="G22" s="53">
        <f t="shared" si="0"/>
        <v>13.887962654218072</v>
      </c>
      <c r="H22" s="54">
        <f t="shared" si="1"/>
        <v>3.4721353841023719</v>
      </c>
    </row>
    <row r="23" spans="1:223" ht="52.2" customHeight="1">
      <c r="A23" s="27">
        <v>13</v>
      </c>
      <c r="B23" s="1" t="s">
        <v>34</v>
      </c>
      <c r="C23" s="51">
        <v>55532</v>
      </c>
      <c r="D23" s="52">
        <v>11383</v>
      </c>
      <c r="E23" s="51">
        <v>8234</v>
      </c>
      <c r="F23" s="51">
        <f t="shared" si="2"/>
        <v>-3149</v>
      </c>
      <c r="G23" s="53">
        <f t="shared" si="0"/>
        <v>72.335939558991484</v>
      </c>
      <c r="H23" s="54">
        <f t="shared" si="1"/>
        <v>14.827486854426278</v>
      </c>
    </row>
    <row r="24" spans="1:223" ht="27">
      <c r="A24" s="26">
        <v>14</v>
      </c>
      <c r="B24" s="1" t="s">
        <v>29</v>
      </c>
      <c r="C24" s="51">
        <v>12562</v>
      </c>
      <c r="D24" s="52">
        <v>3000</v>
      </c>
      <c r="E24" s="52">
        <v>3031</v>
      </c>
      <c r="F24" s="51">
        <f t="shared" si="2"/>
        <v>31</v>
      </c>
      <c r="G24" s="53">
        <f t="shared" si="0"/>
        <v>101.03333333333333</v>
      </c>
      <c r="H24" s="54">
        <f t="shared" si="1"/>
        <v>24.128323515363796</v>
      </c>
    </row>
    <row r="25" spans="1:223" ht="40.200000000000003" customHeight="1">
      <c r="A25" s="41">
        <v>15</v>
      </c>
      <c r="B25" s="1" t="s">
        <v>11</v>
      </c>
      <c r="C25" s="51">
        <v>0</v>
      </c>
      <c r="D25" s="52">
        <v>0</v>
      </c>
      <c r="E25" s="51">
        <v>-34651</v>
      </c>
      <c r="F25" s="51">
        <f t="shared" si="2"/>
        <v>-34651</v>
      </c>
      <c r="G25" s="62" t="s">
        <v>46</v>
      </c>
      <c r="H25" s="60" t="s">
        <v>46</v>
      </c>
    </row>
    <row r="26" spans="1:223" ht="15.6" hidden="1">
      <c r="A26" s="45"/>
      <c r="B26" s="19" t="s">
        <v>22</v>
      </c>
      <c r="C26" s="55"/>
      <c r="D26" s="52">
        <f>D27+D28</f>
        <v>447</v>
      </c>
      <c r="E26" s="51">
        <f>E28</f>
        <v>18</v>
      </c>
      <c r="F26" s="51">
        <f t="shared" si="2"/>
        <v>-429</v>
      </c>
      <c r="G26" s="53">
        <f t="shared" si="0"/>
        <v>4.0268456375838921</v>
      </c>
      <c r="H26" s="54" t="e">
        <f t="shared" si="1"/>
        <v>#DIV/0!</v>
      </c>
    </row>
    <row r="27" spans="1:223" ht="25.5" customHeight="1">
      <c r="A27" s="41">
        <v>16</v>
      </c>
      <c r="B27" s="1" t="s">
        <v>18</v>
      </c>
      <c r="C27" s="51">
        <f>C28+C29</f>
        <v>3013</v>
      </c>
      <c r="D27" s="52">
        <f>D29</f>
        <v>447</v>
      </c>
      <c r="E27" s="52">
        <f>E28+E29</f>
        <v>591</v>
      </c>
      <c r="F27" s="51">
        <f t="shared" si="2"/>
        <v>144</v>
      </c>
      <c r="G27" s="53">
        <f t="shared" si="0"/>
        <v>132.21476510067114</v>
      </c>
      <c r="H27" s="54">
        <f t="shared" si="1"/>
        <v>19.615001659475606</v>
      </c>
    </row>
    <row r="28" spans="1:223" ht="13.5" customHeight="1">
      <c r="A28" s="42"/>
      <c r="B28" s="18" t="s">
        <v>23</v>
      </c>
      <c r="C28" s="55">
        <v>0</v>
      </c>
      <c r="D28" s="55">
        <v>0</v>
      </c>
      <c r="E28" s="55">
        <v>18</v>
      </c>
      <c r="F28" s="55">
        <f t="shared" si="2"/>
        <v>18</v>
      </c>
      <c r="G28" s="63" t="s">
        <v>46</v>
      </c>
      <c r="H28" s="59" t="s">
        <v>46</v>
      </c>
    </row>
    <row r="29" spans="1:223" ht="15" customHeight="1">
      <c r="A29" s="43"/>
      <c r="B29" s="18" t="s">
        <v>24</v>
      </c>
      <c r="C29" s="55">
        <v>3013</v>
      </c>
      <c r="D29" s="56">
        <v>447</v>
      </c>
      <c r="E29" s="55">
        <v>573</v>
      </c>
      <c r="F29" s="55">
        <f t="shared" si="2"/>
        <v>126</v>
      </c>
      <c r="G29" s="57">
        <f t="shared" si="0"/>
        <v>128.18791946308724</v>
      </c>
      <c r="H29" s="58">
        <f t="shared" si="1"/>
        <v>19.017590441420513</v>
      </c>
    </row>
    <row r="30" spans="1:223" ht="15" customHeight="1">
      <c r="A30" s="26">
        <v>17</v>
      </c>
      <c r="B30" s="1" t="s">
        <v>20</v>
      </c>
      <c r="C30" s="51">
        <v>3057</v>
      </c>
      <c r="D30" s="52">
        <v>1427</v>
      </c>
      <c r="E30" s="51">
        <v>3429</v>
      </c>
      <c r="F30" s="51">
        <f t="shared" si="2"/>
        <v>2002</v>
      </c>
      <c r="G30" s="53">
        <f t="shared" si="0"/>
        <v>240.29432375613175</v>
      </c>
      <c r="H30" s="54">
        <f t="shared" si="1"/>
        <v>112.16879293424927</v>
      </c>
    </row>
    <row r="31" spans="1:223" ht="27">
      <c r="A31" s="26">
        <v>18</v>
      </c>
      <c r="B31" s="1" t="s">
        <v>14</v>
      </c>
      <c r="C31" s="51">
        <v>11638</v>
      </c>
      <c r="D31" s="52">
        <v>1509</v>
      </c>
      <c r="E31" s="52">
        <v>2373</v>
      </c>
      <c r="F31" s="51">
        <f t="shared" si="2"/>
        <v>864</v>
      </c>
      <c r="G31" s="53">
        <f t="shared" si="0"/>
        <v>157.25646123260438</v>
      </c>
      <c r="H31" s="54">
        <f t="shared" si="1"/>
        <v>20.390101391991752</v>
      </c>
    </row>
    <row r="32" spans="1:223" ht="65.400000000000006" customHeight="1">
      <c r="A32" s="26">
        <v>19</v>
      </c>
      <c r="B32" s="1" t="s">
        <v>30</v>
      </c>
      <c r="C32" s="51">
        <v>28574</v>
      </c>
      <c r="D32" s="52">
        <v>985</v>
      </c>
      <c r="E32" s="51">
        <v>4027</v>
      </c>
      <c r="F32" s="51">
        <f t="shared" si="2"/>
        <v>3042</v>
      </c>
      <c r="G32" s="53">
        <f t="shared" si="0"/>
        <v>408.83248730964465</v>
      </c>
      <c r="H32" s="54">
        <f t="shared" si="1"/>
        <v>14.093231609155177</v>
      </c>
    </row>
    <row r="33" spans="1:223" ht="26.25" customHeight="1">
      <c r="A33" s="26">
        <v>20</v>
      </c>
      <c r="B33" s="1" t="s">
        <v>38</v>
      </c>
      <c r="C33" s="51">
        <v>18313</v>
      </c>
      <c r="D33" s="52">
        <v>7400</v>
      </c>
      <c r="E33" s="51">
        <v>26845</v>
      </c>
      <c r="F33" s="51">
        <f t="shared" si="2"/>
        <v>19445</v>
      </c>
      <c r="G33" s="53">
        <f t="shared" si="0"/>
        <v>362.77027027027032</v>
      </c>
      <c r="H33" s="54">
        <f t="shared" si="1"/>
        <v>146.58985420193304</v>
      </c>
    </row>
    <row r="34" spans="1:223" ht="15.6">
      <c r="A34" s="26">
        <v>21</v>
      </c>
      <c r="B34" s="1" t="s">
        <v>2</v>
      </c>
      <c r="C34" s="51">
        <v>8914</v>
      </c>
      <c r="D34" s="64">
        <v>2212</v>
      </c>
      <c r="E34" s="51">
        <v>2214</v>
      </c>
      <c r="F34" s="51">
        <f t="shared" si="2"/>
        <v>2</v>
      </c>
      <c r="G34" s="53">
        <f t="shared" si="0"/>
        <v>100.09041591320072</v>
      </c>
      <c r="H34" s="54">
        <f t="shared" si="1"/>
        <v>24.837334529952884</v>
      </c>
    </row>
    <row r="35" spans="1:223" ht="15" customHeight="1">
      <c r="A35" s="41">
        <v>22</v>
      </c>
      <c r="B35" s="1" t="s">
        <v>49</v>
      </c>
      <c r="C35" s="51">
        <v>11252</v>
      </c>
      <c r="D35" s="52">
        <v>1349</v>
      </c>
      <c r="E35" s="51">
        <v>20061</v>
      </c>
      <c r="F35" s="51">
        <f t="shared" si="2"/>
        <v>18712</v>
      </c>
      <c r="G35" s="53">
        <f t="shared" si="0"/>
        <v>1487.1015567086731</v>
      </c>
      <c r="H35" s="54">
        <f t="shared" si="1"/>
        <v>178.28830430145752</v>
      </c>
    </row>
    <row r="36" spans="1:223" ht="23.4" hidden="1" customHeight="1">
      <c r="A36" s="42"/>
      <c r="B36" s="18" t="s">
        <v>35</v>
      </c>
      <c r="C36" s="55"/>
      <c r="D36" s="55"/>
      <c r="E36" s="55"/>
      <c r="F36" s="51">
        <f t="shared" si="2"/>
        <v>0</v>
      </c>
      <c r="G36" s="53" t="e">
        <f t="shared" si="0"/>
        <v>#DIV/0!</v>
      </c>
      <c r="H36" s="54" t="e">
        <f t="shared" si="1"/>
        <v>#DIV/0!</v>
      </c>
    </row>
    <row r="37" spans="1:223" ht="15" customHeight="1">
      <c r="A37" s="26">
        <v>23</v>
      </c>
      <c r="B37" s="1" t="s">
        <v>3</v>
      </c>
      <c r="C37" s="51">
        <v>1675</v>
      </c>
      <c r="D37" s="51">
        <v>0</v>
      </c>
      <c r="E37" s="51">
        <v>-19</v>
      </c>
      <c r="F37" s="51">
        <f t="shared" si="2"/>
        <v>-19</v>
      </c>
      <c r="G37" s="62" t="s">
        <v>46</v>
      </c>
      <c r="H37" s="54">
        <f t="shared" si="1"/>
        <v>-1.1343283582089554</v>
      </c>
    </row>
    <row r="38" spans="1:223" s="3" customFormat="1" ht="15.6">
      <c r="A38" s="46" t="s">
        <v>39</v>
      </c>
      <c r="B38" s="47"/>
      <c r="C38" s="61">
        <f>C4+C19</f>
        <v>4471736</v>
      </c>
      <c r="D38" s="61">
        <f>D4+D19</f>
        <v>890761</v>
      </c>
      <c r="E38" s="61">
        <f>E4+E19</f>
        <v>902261</v>
      </c>
      <c r="F38" s="61">
        <f t="shared" si="2"/>
        <v>11500</v>
      </c>
      <c r="G38" s="49">
        <f t="shared" si="0"/>
        <v>101.29103092748784</v>
      </c>
      <c r="H38" s="50">
        <f t="shared" si="1"/>
        <v>20.176973774838228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</row>
    <row r="39" spans="1:223" s="9" customFormat="1" ht="15.6">
      <c r="A39" s="37">
        <v>24</v>
      </c>
      <c r="B39" s="12" t="s">
        <v>4</v>
      </c>
      <c r="C39" s="61">
        <f>C40+C41+C42+C43</f>
        <v>7557694</v>
      </c>
      <c r="D39" s="61">
        <f>D40+D41+D42+D43</f>
        <v>1269798</v>
      </c>
      <c r="E39" s="61">
        <f>E40+E41+E42+E43</f>
        <v>1269813</v>
      </c>
      <c r="F39" s="61">
        <f t="shared" si="2"/>
        <v>15</v>
      </c>
      <c r="G39" s="49">
        <f t="shared" si="0"/>
        <v>100.00118129025246</v>
      </c>
      <c r="H39" s="50">
        <f t="shared" si="1"/>
        <v>16.801593184376081</v>
      </c>
    </row>
    <row r="40" spans="1:223" ht="24.75" customHeight="1">
      <c r="A40" s="37"/>
      <c r="B40" s="1" t="s">
        <v>40</v>
      </c>
      <c r="C40" s="51">
        <v>7568438</v>
      </c>
      <c r="D40" s="51">
        <v>1288684</v>
      </c>
      <c r="E40" s="52">
        <v>1288684</v>
      </c>
      <c r="F40" s="51">
        <f t="shared" si="2"/>
        <v>0</v>
      </c>
      <c r="G40" s="53">
        <f t="shared" si="0"/>
        <v>100</v>
      </c>
      <c r="H40" s="54">
        <f t="shared" si="1"/>
        <v>17.027080092351948</v>
      </c>
    </row>
    <row r="41" spans="1:223" ht="15" customHeight="1">
      <c r="A41" s="37"/>
      <c r="B41" s="4" t="s">
        <v>13</v>
      </c>
      <c r="C41" s="51">
        <v>7487</v>
      </c>
      <c r="D41" s="51">
        <v>264</v>
      </c>
      <c r="E41" s="51">
        <v>264</v>
      </c>
      <c r="F41" s="51">
        <f t="shared" si="2"/>
        <v>0</v>
      </c>
      <c r="G41" s="53">
        <f t="shared" si="0"/>
        <v>100</v>
      </c>
      <c r="H41" s="54">
        <f t="shared" si="1"/>
        <v>3.526111927340724</v>
      </c>
    </row>
    <row r="42" spans="1:223" ht="38.4" customHeight="1">
      <c r="A42" s="37"/>
      <c r="B42" s="4" t="s">
        <v>27</v>
      </c>
      <c r="C42" s="51">
        <v>0</v>
      </c>
      <c r="D42" s="51">
        <v>0</v>
      </c>
      <c r="E42" s="51">
        <v>15</v>
      </c>
      <c r="F42" s="51">
        <f t="shared" si="2"/>
        <v>15</v>
      </c>
      <c r="G42" s="62" t="s">
        <v>46</v>
      </c>
      <c r="H42" s="60" t="s">
        <v>46</v>
      </c>
    </row>
    <row r="43" spans="1:223" ht="27" customHeight="1">
      <c r="A43" s="38"/>
      <c r="B43" s="1" t="s">
        <v>9</v>
      </c>
      <c r="C43" s="51">
        <v>-18231</v>
      </c>
      <c r="D43" s="51">
        <v>-19150</v>
      </c>
      <c r="E43" s="65">
        <v>-19150</v>
      </c>
      <c r="F43" s="51">
        <f t="shared" si="2"/>
        <v>0</v>
      </c>
      <c r="G43" s="53">
        <f t="shared" si="0"/>
        <v>100</v>
      </c>
      <c r="H43" s="54">
        <f t="shared" si="1"/>
        <v>105.04086446163127</v>
      </c>
    </row>
    <row r="44" spans="1:223" s="9" customFormat="1" ht="16.2" thickBot="1">
      <c r="A44" s="39" t="s">
        <v>41</v>
      </c>
      <c r="B44" s="40"/>
      <c r="C44" s="66">
        <f>C38+C39</f>
        <v>12029430</v>
      </c>
      <c r="D44" s="66">
        <f>D38+D39</f>
        <v>2160559</v>
      </c>
      <c r="E44" s="66">
        <f>E38+E39</f>
        <v>2172074</v>
      </c>
      <c r="F44" s="66">
        <f t="shared" si="2"/>
        <v>11515</v>
      </c>
      <c r="G44" s="67">
        <f t="shared" si="0"/>
        <v>100.53296392276259</v>
      </c>
      <c r="H44" s="68">
        <f t="shared" si="1"/>
        <v>18.05633350873649</v>
      </c>
    </row>
    <row r="45" spans="1:223">
      <c r="A45" s="29"/>
      <c r="B45" s="30"/>
    </row>
    <row r="46" spans="1:223" ht="60.6" customHeight="1">
      <c r="A46" s="32" t="s">
        <v>44</v>
      </c>
      <c r="B46" s="33"/>
      <c r="C46" s="28"/>
      <c r="D46" s="28"/>
      <c r="E46" s="28"/>
      <c r="F46" s="34" t="s">
        <v>45</v>
      </c>
      <c r="G46" s="34"/>
      <c r="H46" s="35"/>
    </row>
    <row r="47" spans="1:223">
      <c r="A47" s="29"/>
      <c r="B47" s="30"/>
    </row>
    <row r="48" spans="1:223">
      <c r="A48" s="29"/>
      <c r="B48" s="30"/>
    </row>
    <row r="49" spans="1:7">
      <c r="A49" s="29"/>
      <c r="B49" s="30"/>
      <c r="E49" s="31"/>
      <c r="F49" s="31"/>
      <c r="G49" s="25"/>
    </row>
  </sheetData>
  <mergeCells count="16">
    <mergeCell ref="B1:H1"/>
    <mergeCell ref="A39:A43"/>
    <mergeCell ref="A44:B44"/>
    <mergeCell ref="A27:A29"/>
    <mergeCell ref="A11:A13"/>
    <mergeCell ref="A38:B38"/>
    <mergeCell ref="A25:A26"/>
    <mergeCell ref="A35:A36"/>
    <mergeCell ref="A14:A17"/>
    <mergeCell ref="A47:B47"/>
    <mergeCell ref="A48:B48"/>
    <mergeCell ref="A49:B49"/>
    <mergeCell ref="E49:F49"/>
    <mergeCell ref="A45:B45"/>
    <mergeCell ref="A46:B46"/>
    <mergeCell ref="F46:H46"/>
  </mergeCells>
  <pageMargins left="0" right="0" top="0.19685039370078741" bottom="0.15748031496062992" header="0.15748031496062992" footer="0.19685039370078741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2020-04-13T07:56:52Z</cp:lastPrinted>
  <dcterms:created xsi:type="dcterms:W3CDTF">2002-11-26T08:28:37Z</dcterms:created>
  <dcterms:modified xsi:type="dcterms:W3CDTF">2020-04-13T07:57:57Z</dcterms:modified>
</cp:coreProperties>
</file>