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5" yWindow="45" windowWidth="15570" windowHeight="9810"/>
  </bookViews>
  <sheets>
    <sheet name="1 кв" sheetId="14" r:id="rId1"/>
    <sheet name="4 м" sheetId="12" r:id="rId2"/>
    <sheet name="февраль" sheetId="13" r:id="rId3"/>
    <sheet name="2018 и 2019" sheetId="1" r:id="rId4"/>
    <sheet name="фев" sheetId="2" state="hidden" r:id="rId5"/>
    <sheet name="март" sheetId="3" state="hidden" r:id="rId6"/>
    <sheet name="апр" sheetId="4" state="hidden" r:id="rId7"/>
    <sheet name="май" sheetId="5" state="hidden" r:id="rId8"/>
    <sheet name="июнь" sheetId="6" state="hidden" r:id="rId9"/>
    <sheet name="июль" sheetId="7" state="hidden" r:id="rId10"/>
    <sheet name="август" sheetId="8" state="hidden" r:id="rId11"/>
    <sheet name="сентябрь" sheetId="9" state="hidden" r:id="rId12"/>
    <sheet name="октябрь" sheetId="10" state="hidden" r:id="rId13"/>
    <sheet name="ноябрь" sheetId="11" state="hidden" r:id="rId14"/>
  </sheets>
  <definedNames>
    <definedName name="_xlnm.Print_Area" localSheetId="0">'1 кв'!$A$1:$F$29</definedName>
    <definedName name="_xlnm.Print_Area" localSheetId="3">'2018 и 2019'!$A$1:$F$29</definedName>
    <definedName name="_xlnm.Print_Area" localSheetId="1">'4 м'!$A$1:$F$29</definedName>
    <definedName name="_xlnm.Print_Area" localSheetId="10">август!$A$1:$F$29</definedName>
    <definedName name="_xlnm.Print_Area" localSheetId="6">апр!$A$1:$F$26</definedName>
    <definedName name="_xlnm.Print_Area" localSheetId="9">июль!$A$1:$F$29</definedName>
    <definedName name="_xlnm.Print_Area" localSheetId="8">июнь!$A$1:$F$29</definedName>
    <definedName name="_xlnm.Print_Area" localSheetId="7">май!$A$1:$F$29</definedName>
    <definedName name="_xlnm.Print_Area" localSheetId="5">март!$A$1:$F$26</definedName>
    <definedName name="_xlnm.Print_Area" localSheetId="13">ноябрь!$A$1:$F$29</definedName>
    <definedName name="_xlnm.Print_Area" localSheetId="12">октябрь!$A$1:$F$29</definedName>
    <definedName name="_xlnm.Print_Area" localSheetId="11">сентябрь!$A$1:$F$29</definedName>
    <definedName name="_xlnm.Print_Area" localSheetId="4">фев!$A$1:$F$26</definedName>
  </definedNames>
  <calcPr calcId="124519"/>
</workbook>
</file>

<file path=xl/calcChain.xml><?xml version="1.0" encoding="utf-8"?>
<calcChain xmlns="http://schemas.openxmlformats.org/spreadsheetml/2006/main">
  <c r="U7" i="14"/>
  <c r="U8"/>
  <c r="U9"/>
  <c r="U10"/>
  <c r="U11"/>
  <c r="U12"/>
  <c r="U13"/>
  <c r="U14"/>
  <c r="U15"/>
  <c r="U16"/>
  <c r="U17"/>
  <c r="U18"/>
  <c r="U19"/>
  <c r="U20"/>
  <c r="U21"/>
  <c r="U6"/>
  <c r="AA7"/>
  <c r="AA8"/>
  <c r="AA9"/>
  <c r="AA10"/>
  <c r="AA11"/>
  <c r="AA12"/>
  <c r="AA13"/>
  <c r="AA14"/>
  <c r="AA15"/>
  <c r="AA16"/>
  <c r="AA17"/>
  <c r="AA18"/>
  <c r="AA19"/>
  <c r="AA20"/>
  <c r="AA21"/>
  <c r="AA6"/>
  <c r="T22"/>
  <c r="E20"/>
  <c r="AH6"/>
  <c r="AJ6" s="1"/>
  <c r="AH21"/>
  <c r="AH7"/>
  <c r="AJ7" s="1"/>
  <c r="AH8"/>
  <c r="AJ8" s="1"/>
  <c r="AH9"/>
  <c r="AJ9" s="1"/>
  <c r="AH10"/>
  <c r="AJ10" s="1"/>
  <c r="AH11"/>
  <c r="AJ11" s="1"/>
  <c r="AH12"/>
  <c r="AJ12" s="1"/>
  <c r="AH13"/>
  <c r="AJ13" s="1"/>
  <c r="AH14"/>
  <c r="AJ14" s="1"/>
  <c r="AH15"/>
  <c r="AJ15" s="1"/>
  <c r="AH16"/>
  <c r="AJ16" s="1"/>
  <c r="AH17"/>
  <c r="AJ17" s="1"/>
  <c r="AH18"/>
  <c r="AJ18" s="1"/>
  <c r="AH19"/>
  <c r="AJ19" s="1"/>
  <c r="AH20"/>
  <c r="E21" l="1"/>
  <c r="E19"/>
  <c r="AF6"/>
  <c r="Z22" l="1"/>
  <c r="AH22" s="1"/>
  <c r="AD6"/>
  <c r="AD7"/>
  <c r="AD8"/>
  <c r="AD9"/>
  <c r="AD10"/>
  <c r="AD11"/>
  <c r="AD12"/>
  <c r="AD13"/>
  <c r="AD14"/>
  <c r="AD15"/>
  <c r="AD16"/>
  <c r="AD17"/>
  <c r="AD18"/>
  <c r="AD19"/>
  <c r="AD20"/>
  <c r="AD5"/>
  <c r="E7"/>
  <c r="E8"/>
  <c r="E9"/>
  <c r="E10"/>
  <c r="E11"/>
  <c r="E12"/>
  <c r="E13"/>
  <c r="E14"/>
  <c r="E15"/>
  <c r="E16"/>
  <c r="E17"/>
  <c r="E18"/>
  <c r="AA5"/>
  <c r="C22" l="1"/>
  <c r="AD21"/>
  <c r="F21"/>
  <c r="AF7"/>
  <c r="AF20"/>
  <c r="U5"/>
  <c r="C6" i="12"/>
  <c r="C7"/>
  <c r="C8"/>
  <c r="C9"/>
  <c r="E9" s="1"/>
  <c r="C10"/>
  <c r="C11"/>
  <c r="C12"/>
  <c r="C13"/>
  <c r="E13" s="1"/>
  <c r="C14"/>
  <c r="C15"/>
  <c r="C16"/>
  <c r="C17"/>
  <c r="E17" s="1"/>
  <c r="C18"/>
  <c r="C19"/>
  <c r="C20"/>
  <c r="C21"/>
  <c r="E21" s="1"/>
  <c r="D7"/>
  <c r="D8"/>
  <c r="D9"/>
  <c r="D10"/>
  <c r="D11"/>
  <c r="D12"/>
  <c r="D13"/>
  <c r="D14"/>
  <c r="D15"/>
  <c r="D16"/>
  <c r="D17"/>
  <c r="D18"/>
  <c r="D19"/>
  <c r="E19"/>
  <c r="D20"/>
  <c r="D21"/>
  <c r="D6"/>
  <c r="C22"/>
  <c r="F20"/>
  <c r="E20"/>
  <c r="F19"/>
  <c r="F18"/>
  <c r="E18"/>
  <c r="F17"/>
  <c r="F16"/>
  <c r="E16"/>
  <c r="F15"/>
  <c r="E15"/>
  <c r="F14"/>
  <c r="E14"/>
  <c r="F13"/>
  <c r="F12"/>
  <c r="E12"/>
  <c r="F11"/>
  <c r="E11"/>
  <c r="F10"/>
  <c r="E10"/>
  <c r="F9"/>
  <c r="F8"/>
  <c r="E8"/>
  <c r="F7"/>
  <c r="E7"/>
  <c r="C22" i="1"/>
  <c r="F22" s="1"/>
  <c r="D22" i="11"/>
  <c r="F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E20" i="10"/>
  <c r="F19"/>
  <c r="F16"/>
  <c r="E15"/>
  <c r="E12"/>
  <c r="F11"/>
  <c r="F8"/>
  <c r="E18"/>
  <c r="E14"/>
  <c r="E10"/>
  <c r="E6"/>
  <c r="D22"/>
  <c r="F22"/>
  <c r="C22"/>
  <c r="F21"/>
  <c r="E21"/>
  <c r="F18"/>
  <c r="F17"/>
  <c r="E17"/>
  <c r="F15"/>
  <c r="F14"/>
  <c r="F13"/>
  <c r="E13"/>
  <c r="F10"/>
  <c r="F9"/>
  <c r="E9"/>
  <c r="F7"/>
  <c r="E7"/>
  <c r="F6"/>
  <c r="E21" i="9"/>
  <c r="E20"/>
  <c r="E17"/>
  <c r="E16"/>
  <c r="E13"/>
  <c r="E12"/>
  <c r="E9"/>
  <c r="E8"/>
  <c r="C22"/>
  <c r="F21"/>
  <c r="F19"/>
  <c r="E19"/>
  <c r="F18"/>
  <c r="E18"/>
  <c r="F17"/>
  <c r="F15"/>
  <c r="E15"/>
  <c r="F14"/>
  <c r="E14"/>
  <c r="F13"/>
  <c r="F11"/>
  <c r="E11"/>
  <c r="F10"/>
  <c r="E10"/>
  <c r="F9"/>
  <c r="F7"/>
  <c r="E7"/>
  <c r="F6"/>
  <c r="E6"/>
  <c r="D22" i="8"/>
  <c r="F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E22"/>
  <c r="D22" i="7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6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E22"/>
  <c r="F21" i="5"/>
  <c r="E18"/>
  <c r="F17"/>
  <c r="E14"/>
  <c r="F13"/>
  <c r="E10"/>
  <c r="F9"/>
  <c r="E6"/>
  <c r="D22"/>
  <c r="F22"/>
  <c r="C22"/>
  <c r="E21"/>
  <c r="F20"/>
  <c r="E20"/>
  <c r="F19"/>
  <c r="E19"/>
  <c r="F18"/>
  <c r="E17"/>
  <c r="F16"/>
  <c r="E16"/>
  <c r="F15"/>
  <c r="E15"/>
  <c r="F14"/>
  <c r="E13"/>
  <c r="F12"/>
  <c r="E12"/>
  <c r="F11"/>
  <c r="E11"/>
  <c r="F10"/>
  <c r="E9"/>
  <c r="F8"/>
  <c r="E8"/>
  <c r="F7"/>
  <c r="E7"/>
  <c r="E22"/>
  <c r="F6"/>
  <c r="E20" i="4"/>
  <c r="F19"/>
  <c r="E18"/>
  <c r="F16"/>
  <c r="F15"/>
  <c r="F12"/>
  <c r="F11"/>
  <c r="E8"/>
  <c r="F7"/>
  <c r="D22"/>
  <c r="C22"/>
  <c r="F22"/>
  <c r="F21"/>
  <c r="E21"/>
  <c r="E19"/>
  <c r="F18"/>
  <c r="F17"/>
  <c r="E17"/>
  <c r="E15"/>
  <c r="F14"/>
  <c r="E14"/>
  <c r="F13"/>
  <c r="E13"/>
  <c r="E11"/>
  <c r="F10"/>
  <c r="E10"/>
  <c r="F9"/>
  <c r="E9"/>
  <c r="E7"/>
  <c r="F6"/>
  <c r="E6"/>
  <c r="D22" i="3"/>
  <c r="F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2"/>
  <c r="F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1" i="1"/>
  <c r="E21"/>
  <c r="D22"/>
  <c r="F20"/>
  <c r="F7"/>
  <c r="F8"/>
  <c r="F9"/>
  <c r="F10"/>
  <c r="F11"/>
  <c r="F12"/>
  <c r="F13"/>
  <c r="F14"/>
  <c r="F15"/>
  <c r="F16"/>
  <c r="F17"/>
  <c r="F18"/>
  <c r="F19"/>
  <c r="E7"/>
  <c r="E8"/>
  <c r="E9"/>
  <c r="E10"/>
  <c r="E11"/>
  <c r="E12"/>
  <c r="E13"/>
  <c r="E14"/>
  <c r="E15"/>
  <c r="E16"/>
  <c r="E17"/>
  <c r="E18"/>
  <c r="E19"/>
  <c r="E20"/>
  <c r="E6"/>
  <c r="F6"/>
  <c r="E22" i="2"/>
  <c r="E22" i="3"/>
  <c r="F20" i="4"/>
  <c r="E12"/>
  <c r="E22"/>
  <c r="E16"/>
  <c r="F8"/>
  <c r="F22" i="6"/>
  <c r="F22" i="7"/>
  <c r="E22"/>
  <c r="E22" i="9"/>
  <c r="F8"/>
  <c r="F12"/>
  <c r="F16"/>
  <c r="F20"/>
  <c r="D22"/>
  <c r="F22"/>
  <c r="F12" i="10"/>
  <c r="F20"/>
  <c r="E8"/>
  <c r="E16"/>
  <c r="E11"/>
  <c r="E19"/>
  <c r="E22"/>
  <c r="E22" i="11"/>
  <c r="F6" i="12"/>
  <c r="D22"/>
  <c r="F22"/>
  <c r="E6"/>
  <c r="E22" i="1" l="1"/>
  <c r="AF9" i="14"/>
  <c r="AF18"/>
  <c r="AF14"/>
  <c r="AF10"/>
  <c r="F10"/>
  <c r="D22"/>
  <c r="AF13"/>
  <c r="AF19"/>
  <c r="AF15"/>
  <c r="AF11"/>
  <c r="AF17"/>
  <c r="AF16"/>
  <c r="AF12"/>
  <c r="AF8"/>
  <c r="F7"/>
  <c r="F18"/>
  <c r="F20"/>
  <c r="E22" i="12"/>
  <c r="F21"/>
  <c r="F6" i="14" l="1"/>
  <c r="E6"/>
  <c r="E22" s="1"/>
  <c r="F15"/>
  <c r="F13"/>
  <c r="F17"/>
  <c r="F11"/>
  <c r="F9"/>
  <c r="F19"/>
  <c r="F16"/>
  <c r="F12"/>
  <c r="F8"/>
  <c r="F14"/>
  <c r="F22" l="1"/>
</calcChain>
</file>

<file path=xl/sharedStrings.xml><?xml version="1.0" encoding="utf-8"?>
<sst xmlns="http://schemas.openxmlformats.org/spreadsheetml/2006/main" count="433" uniqueCount="55">
  <si>
    <t>Всего</t>
  </si>
  <si>
    <t>Комитет градостроительства администрации города Ставрополя</t>
  </si>
  <si>
    <t>Комитет городского хозяйства администрации города Ставрополя</t>
  </si>
  <si>
    <t>Администрация Промышленного района города Ставрополя</t>
  </si>
  <si>
    <t>Администрация Октябрьского района города Ставрополя</t>
  </si>
  <si>
    <t>Администрация Ленинского района города Ставрополя</t>
  </si>
  <si>
    <t>Комитет муниципального заказа и торговли администрации города Ставрополя</t>
  </si>
  <si>
    <t>Комитет финансов и бюджета администрации города Ставрополя</t>
  </si>
  <si>
    <t>Комитет по управлению муниципальным имуществом города Ставрополя</t>
  </si>
  <si>
    <t>Администрация города Ставрополя</t>
  </si>
  <si>
    <t>Ставропольская городская Дума</t>
  </si>
  <si>
    <t>Наименование ГРБС</t>
  </si>
  <si>
    <t>Код ГРБС</t>
  </si>
  <si>
    <t xml:space="preserve">по исполнению расходной части бюджета города Ставрополя </t>
  </si>
  <si>
    <t>Сравнительная таблица</t>
  </si>
  <si>
    <t>Отклонение</t>
  </si>
  <si>
    <t>Темп роста (%)</t>
  </si>
  <si>
    <t>(в тыс. руб.)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</si>
  <si>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</si>
  <si>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</si>
  <si>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</si>
  <si>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Кассовое исполнение за  2017 год</t>
  </si>
  <si>
    <t>Контрольно-счетная палата города Ставрополя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</si>
  <si>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</si>
  <si>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</si>
  <si>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Кассовое исполнение за  2018 год</t>
  </si>
  <si>
    <t>Н.И. Меценатова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</si>
  <si>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</si>
  <si>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</si>
  <si>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</si>
  <si>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 xml:space="preserve"> за январь-февраль 2017 года и январь-февраль 2018 года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</si>
  <si>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</si>
  <si>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</si>
  <si>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</si>
  <si>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</si>
  <si>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</si>
  <si>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</si>
  <si>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</si>
  <si>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</si>
  <si>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</si>
  <si>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</si>
  <si>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</si>
  <si>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</si>
  <si>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</si>
  <si>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</si>
  <si>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</si>
  <si>
    <t xml:space="preserve"> за январь 2018 года и январь 2019 года</t>
  </si>
  <si>
    <t>Кассовое исполнение за  2019 год</t>
  </si>
  <si>
    <t xml:space="preserve"> за январь - апрель 2018 года и январь - апрель 2019 года</t>
  </si>
  <si>
    <t>Кассовое исполнение за  
январь - апрель 2018 года</t>
  </si>
  <si>
    <t>Кассовое исполнение за  
январь - апрель 2019 года</t>
  </si>
  <si>
    <t>(тыс. рублей)</t>
  </si>
  <si>
    <t>Кассовое исполнение за  
первый квартал 2019 года</t>
  </si>
  <si>
    <t>Кассовое исполнение за первый квартал 2020 года</t>
  </si>
  <si>
    <t xml:space="preserve"> за первый квартал 2019 года и первый квартал 2020 года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</si>
</sst>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00;[Red]\-000;&quot;&quot;"/>
    <numFmt numFmtId="166" formatCode="#,##0.00;[Red]\-#,##0.00;0.00"/>
    <numFmt numFmtId="167" formatCode="#,##0.00_ ;[Red]\-#,##0.00\ 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1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7" fillId="0" borderId="0"/>
  </cellStyleXfs>
  <cellXfs count="96">
    <xf numFmtId="0" fontId="0" fillId="0" borderId="0" xfId="0"/>
    <xf numFmtId="0" fontId="1" fillId="0" borderId="0" xfId="16" applyFill="1" applyBorder="1"/>
    <xf numFmtId="0" fontId="1" fillId="0" borderId="0" xfId="16" applyFont="1" applyFill="1"/>
    <xf numFmtId="0" fontId="1" fillId="0" borderId="0" xfId="16" applyFill="1"/>
    <xf numFmtId="0" fontId="2" fillId="0" borderId="0" xfId="16" applyNumberFormat="1" applyFont="1" applyFill="1" applyAlignment="1" applyProtection="1">
      <protection hidden="1"/>
    </xf>
    <xf numFmtId="0" fontId="3" fillId="0" borderId="0" xfId="16" applyFont="1" applyFill="1" applyBorder="1"/>
    <xf numFmtId="0" fontId="4" fillId="0" borderId="0" xfId="16" applyFont="1" applyFill="1" applyAlignment="1" applyProtection="1">
      <alignment horizontal="right"/>
      <protection hidden="1"/>
    </xf>
    <xf numFmtId="0" fontId="5" fillId="0" borderId="0" xfId="16" applyNumberFormat="1" applyFont="1" applyFill="1" applyAlignment="1" applyProtection="1">
      <protection hidden="1"/>
    </xf>
    <xf numFmtId="0" fontId="6" fillId="0" borderId="0" xfId="16" applyFont="1" applyFill="1" applyBorder="1"/>
    <xf numFmtId="0" fontId="7" fillId="0" borderId="0" xfId="16" applyFont="1" applyFill="1" applyBorder="1"/>
    <xf numFmtId="165" fontId="7" fillId="0" borderId="1" xfId="16" applyNumberFormat="1" applyFont="1" applyFill="1" applyBorder="1" applyAlignment="1" applyProtection="1">
      <alignment wrapText="1"/>
      <protection hidden="1"/>
    </xf>
    <xf numFmtId="0" fontId="1" fillId="0" borderId="0" xfId="16" applyFont="1" applyFill="1" applyBorder="1"/>
    <xf numFmtId="0" fontId="3" fillId="0" borderId="0" xfId="16" applyNumberFormat="1" applyFont="1" applyFill="1" applyAlignment="1" applyProtection="1">
      <alignment horizontal="centerContinuous"/>
      <protection hidden="1"/>
    </xf>
    <xf numFmtId="0" fontId="7" fillId="0" borderId="2" xfId="16" applyFont="1" applyFill="1" applyBorder="1"/>
    <xf numFmtId="3" fontId="7" fillId="0" borderId="2" xfId="16" applyNumberFormat="1" applyFont="1" applyFill="1" applyBorder="1" applyAlignment="1" applyProtection="1">
      <protection hidden="1"/>
    </xf>
    <xf numFmtId="165" fontId="7" fillId="0" borderId="1" xfId="16" applyNumberFormat="1" applyFont="1" applyFill="1" applyBorder="1" applyAlignment="1" applyProtection="1">
      <protection hidden="1"/>
    </xf>
    <xf numFmtId="3" fontId="7" fillId="0" borderId="1" xfId="16" applyNumberFormat="1" applyFont="1" applyFill="1" applyBorder="1" applyAlignment="1" applyProtection="1">
      <protection hidden="1"/>
    </xf>
    <xf numFmtId="165" fontId="7" fillId="0" borderId="2" xfId="16" applyNumberFormat="1" applyFont="1" applyFill="1" applyBorder="1" applyAlignment="1" applyProtection="1">
      <protection hidden="1"/>
    </xf>
    <xf numFmtId="165" fontId="7" fillId="0" borderId="2" xfId="16" applyNumberFormat="1" applyFont="1" applyFill="1" applyBorder="1" applyAlignment="1" applyProtection="1">
      <alignment wrapText="1"/>
      <protection hidden="1"/>
    </xf>
    <xf numFmtId="3" fontId="6" fillId="0" borderId="3" xfId="2" applyNumberFormat="1" applyFont="1" applyFill="1" applyBorder="1" applyAlignment="1" applyProtection="1">
      <protection hidden="1"/>
    </xf>
    <xf numFmtId="0" fontId="7" fillId="0" borderId="0" xfId="16" applyNumberFormat="1" applyFont="1" applyFill="1" applyAlignment="1" applyProtection="1">
      <protection hidden="1"/>
    </xf>
    <xf numFmtId="0" fontId="1" fillId="0" borderId="0" xfId="16" applyFill="1" applyProtection="1">
      <protection hidden="1"/>
    </xf>
    <xf numFmtId="3" fontId="1" fillId="0" borderId="0" xfId="16" applyNumberFormat="1" applyFont="1" applyFill="1"/>
    <xf numFmtId="3" fontId="7" fillId="0" borderId="1" xfId="1" applyNumberFormat="1" applyFont="1" applyFill="1" applyBorder="1"/>
    <xf numFmtId="3" fontId="6" fillId="0" borderId="4" xfId="1" applyNumberFormat="1" applyFont="1" applyBorder="1"/>
    <xf numFmtId="0" fontId="11" fillId="0" borderId="5" xfId="16" applyNumberFormat="1" applyFont="1" applyFill="1" applyBorder="1" applyAlignment="1" applyProtection="1">
      <alignment horizontal="center" vertical="center" wrapText="1"/>
      <protection hidden="1"/>
    </xf>
    <xf numFmtId="0" fontId="11" fillId="0" borderId="6" xfId="16" applyNumberFormat="1" applyFont="1" applyFill="1" applyBorder="1" applyAlignment="1" applyProtection="1">
      <alignment horizontal="center" vertical="center" wrapText="1"/>
      <protection hidden="1"/>
    </xf>
    <xf numFmtId="0" fontId="11" fillId="0" borderId="6" xfId="0" applyFont="1" applyFill="1" applyBorder="1" applyAlignment="1">
      <alignment horizontal="center" vertic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5" fontId="7" fillId="0" borderId="7" xfId="16" applyNumberFormat="1" applyFont="1" applyFill="1" applyBorder="1" applyAlignment="1" applyProtection="1">
      <alignment wrapText="1"/>
      <protection hidden="1"/>
    </xf>
    <xf numFmtId="3" fontId="7" fillId="0" borderId="0" xfId="1" applyNumberFormat="1" applyFont="1" applyFill="1" applyBorder="1"/>
    <xf numFmtId="0" fontId="11" fillId="0" borderId="0" xfId="16" applyFont="1" applyFill="1" applyAlignment="1" applyProtection="1">
      <alignment horizontal="right"/>
      <protection hidden="1"/>
    </xf>
    <xf numFmtId="165" fontId="7" fillId="0" borderId="8" xfId="16" applyNumberFormat="1" applyFont="1" applyFill="1" applyBorder="1" applyAlignment="1" applyProtection="1">
      <protection hidden="1"/>
    </xf>
    <xf numFmtId="2" fontId="6" fillId="0" borderId="3" xfId="16" applyNumberFormat="1" applyFont="1" applyFill="1" applyBorder="1"/>
    <xf numFmtId="0" fontId="7" fillId="0" borderId="0" xfId="16" applyFont="1" applyFill="1" applyProtection="1">
      <protection hidden="1"/>
    </xf>
    <xf numFmtId="3" fontId="0" fillId="0" borderId="0" xfId="0" applyNumberFormat="1" applyAlignment="1">
      <alignment wrapText="1"/>
    </xf>
    <xf numFmtId="4" fontId="0" fillId="0" borderId="0" xfId="0" applyNumberFormat="1" applyFont="1" applyAlignment="1">
      <alignment wrapText="1"/>
    </xf>
    <xf numFmtId="0" fontId="12" fillId="0" borderId="0" xfId="16" applyNumberFormat="1" applyFont="1" applyFill="1" applyAlignment="1" applyProtection="1">
      <protection hidden="1"/>
    </xf>
    <xf numFmtId="0" fontId="7" fillId="0" borderId="0" xfId="16" applyFont="1" applyFill="1" applyAlignment="1" applyProtection="1">
      <alignment horizontal="right"/>
      <protection hidden="1"/>
    </xf>
    <xf numFmtId="0" fontId="4" fillId="0" borderId="0" xfId="16" applyFont="1" applyFill="1" applyAlignment="1" applyProtection="1">
      <protection hidden="1"/>
    </xf>
    <xf numFmtId="4" fontId="15" fillId="0" borderId="0" xfId="0" applyNumberFormat="1" applyFont="1" applyAlignment="1">
      <alignment horizontal="right"/>
    </xf>
    <xf numFmtId="164" fontId="7" fillId="0" borderId="2" xfId="16" applyNumberFormat="1" applyFont="1" applyFill="1" applyBorder="1"/>
    <xf numFmtId="3" fontId="7" fillId="0" borderId="1" xfId="0" applyNumberFormat="1" applyFont="1" applyFill="1" applyBorder="1" applyAlignment="1">
      <alignment horizontal="right" vertical="top" wrapText="1"/>
    </xf>
    <xf numFmtId="3" fontId="7" fillId="0" borderId="1" xfId="1" applyNumberFormat="1" applyFont="1" applyFill="1" applyBorder="1" applyAlignment="1">
      <alignment vertical="top"/>
    </xf>
    <xf numFmtId="3" fontId="7" fillId="0" borderId="0" xfId="1" applyNumberFormat="1" applyFont="1" applyFill="1" applyBorder="1" applyAlignment="1">
      <alignment vertical="top"/>
    </xf>
    <xf numFmtId="3" fontId="7" fillId="0" borderId="9" xfId="0" applyNumberFormat="1" applyFont="1" applyFill="1" applyBorder="1" applyAlignment="1">
      <alignment horizontal="right" vertical="top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7" fillId="0" borderId="2" xfId="16" applyNumberFormat="1" applyFont="1" applyFill="1" applyBorder="1" applyAlignment="1" applyProtection="1">
      <alignment vertical="top"/>
      <protection hidden="1"/>
    </xf>
    <xf numFmtId="3" fontId="7" fillId="0" borderId="1" xfId="16" applyNumberFormat="1" applyFont="1" applyFill="1" applyBorder="1" applyAlignment="1" applyProtection="1">
      <alignment vertical="top"/>
      <protection hidden="1"/>
    </xf>
    <xf numFmtId="0" fontId="7" fillId="0" borderId="2" xfId="16" applyFont="1" applyFill="1" applyBorder="1" applyAlignment="1">
      <alignment vertical="top"/>
    </xf>
    <xf numFmtId="164" fontId="7" fillId="0" borderId="2" xfId="16" applyNumberFormat="1" applyFont="1" applyFill="1" applyBorder="1" applyAlignment="1">
      <alignment vertical="top"/>
    </xf>
    <xf numFmtId="165" fontId="7" fillId="0" borderId="2" xfId="16" applyNumberFormat="1" applyFont="1" applyFill="1" applyBorder="1" applyAlignment="1" applyProtection="1">
      <alignment vertical="top" wrapText="1"/>
      <protection hidden="1"/>
    </xf>
    <xf numFmtId="165" fontId="7" fillId="0" borderId="1" xfId="16" applyNumberFormat="1" applyFont="1" applyFill="1" applyBorder="1" applyAlignment="1" applyProtection="1">
      <alignment vertical="top" wrapText="1"/>
      <protection hidden="1"/>
    </xf>
    <xf numFmtId="165" fontId="7" fillId="0" borderId="7" xfId="16" applyNumberFormat="1" applyFont="1" applyFill="1" applyBorder="1" applyAlignment="1" applyProtection="1">
      <alignment vertical="top" wrapText="1"/>
      <protection hidden="1"/>
    </xf>
    <xf numFmtId="165" fontId="7" fillId="0" borderId="2" xfId="16" applyNumberFormat="1" applyFont="1" applyFill="1" applyBorder="1" applyAlignment="1" applyProtection="1">
      <alignment vertical="top"/>
      <protection hidden="1"/>
    </xf>
    <xf numFmtId="165" fontId="7" fillId="0" borderId="1" xfId="16" applyNumberFormat="1" applyFont="1" applyFill="1" applyBorder="1" applyAlignment="1" applyProtection="1">
      <alignment vertical="top"/>
      <protection hidden="1"/>
    </xf>
    <xf numFmtId="165" fontId="7" fillId="0" borderId="8" xfId="16" applyNumberFormat="1" applyFont="1" applyFill="1" applyBorder="1" applyAlignment="1" applyProtection="1">
      <alignment vertical="top"/>
      <protection hidden="1"/>
    </xf>
    <xf numFmtId="3" fontId="7" fillId="0" borderId="2" xfId="1" applyNumberFormat="1" applyFont="1" applyFill="1" applyBorder="1"/>
    <xf numFmtId="0" fontId="11" fillId="0" borderId="1" xfId="16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5" fontId="7" fillId="0" borderId="10" xfId="16" applyNumberFormat="1" applyFont="1" applyFill="1" applyBorder="1" applyAlignment="1" applyProtection="1">
      <protection hidden="1"/>
    </xf>
    <xf numFmtId="3" fontId="7" fillId="0" borderId="10" xfId="16" applyNumberFormat="1" applyFont="1" applyFill="1" applyBorder="1" applyAlignment="1" applyProtection="1">
      <protection hidden="1"/>
    </xf>
    <xf numFmtId="0" fontId="7" fillId="0" borderId="7" xfId="16" applyFont="1" applyFill="1" applyBorder="1"/>
    <xf numFmtId="3" fontId="6" fillId="0" borderId="1" xfId="1" applyNumberFormat="1" applyFont="1" applyBorder="1"/>
    <xf numFmtId="3" fontId="6" fillId="0" borderId="1" xfId="2" applyNumberFormat="1" applyFont="1" applyFill="1" applyBorder="1" applyAlignment="1" applyProtection="1">
      <protection hidden="1"/>
    </xf>
    <xf numFmtId="2" fontId="6" fillId="0" borderId="1" xfId="16" applyNumberFormat="1" applyFont="1" applyFill="1" applyBorder="1"/>
    <xf numFmtId="166" fontId="14" fillId="0" borderId="8" xfId="15" applyNumberFormat="1" applyFont="1" applyFill="1" applyBorder="1" applyAlignment="1" applyProtection="1">
      <protection hidden="1"/>
    </xf>
    <xf numFmtId="166" fontId="14" fillId="0" borderId="1" xfId="15" applyNumberFormat="1" applyFont="1" applyFill="1" applyBorder="1" applyAlignment="1" applyProtection="1">
      <protection hidden="1"/>
    </xf>
    <xf numFmtId="166" fontId="14" fillId="0" borderId="11" xfId="15" applyNumberFormat="1" applyFont="1" applyFill="1" applyBorder="1" applyAlignment="1" applyProtection="1">
      <protection hidden="1"/>
    </xf>
    <xf numFmtId="166" fontId="14" fillId="0" borderId="12" xfId="9" applyNumberFormat="1" applyFont="1" applyFill="1" applyBorder="1" applyAlignment="1" applyProtection="1">
      <protection hidden="1"/>
    </xf>
    <xf numFmtId="166" fontId="14" fillId="0" borderId="13" xfId="9" applyNumberFormat="1" applyFont="1" applyFill="1" applyBorder="1" applyAlignment="1" applyProtection="1">
      <protection hidden="1"/>
    </xf>
    <xf numFmtId="166" fontId="14" fillId="0" borderId="14" xfId="9" applyNumberFormat="1" applyFont="1" applyFill="1" applyBorder="1" applyAlignment="1" applyProtection="1">
      <protection hidden="1"/>
    </xf>
    <xf numFmtId="166" fontId="1" fillId="0" borderId="15" xfId="17" applyNumberFormat="1" applyBorder="1" applyProtection="1">
      <protection hidden="1"/>
    </xf>
    <xf numFmtId="3" fontId="1" fillId="0" borderId="0" xfId="16" applyNumberFormat="1" applyFont="1" applyFill="1" applyBorder="1"/>
    <xf numFmtId="3" fontId="7" fillId="0" borderId="0" xfId="16" applyNumberFormat="1" applyFont="1" applyFill="1" applyBorder="1"/>
    <xf numFmtId="166" fontId="5" fillId="0" borderId="1" xfId="1" applyNumberFormat="1" applyFont="1" applyFill="1" applyBorder="1" applyAlignment="1" applyProtection="1">
      <protection hidden="1"/>
    </xf>
    <xf numFmtId="166" fontId="5" fillId="0" borderId="8" xfId="1" applyNumberFormat="1" applyFont="1" applyFill="1" applyBorder="1" applyAlignment="1" applyProtection="1">
      <protection hidden="1"/>
    </xf>
    <xf numFmtId="3" fontId="6" fillId="0" borderId="1" xfId="16" applyNumberFormat="1" applyFont="1" applyFill="1" applyBorder="1" applyAlignment="1" applyProtection="1">
      <protection hidden="1"/>
    </xf>
    <xf numFmtId="166" fontId="6" fillId="0" borderId="0" xfId="16" applyNumberFormat="1" applyFont="1" applyFill="1" applyBorder="1"/>
    <xf numFmtId="3" fontId="6" fillId="0" borderId="0" xfId="16" applyNumberFormat="1" applyFont="1" applyFill="1" applyBorder="1"/>
    <xf numFmtId="166" fontId="5" fillId="0" borderId="14" xfId="1" applyNumberFormat="1" applyFont="1" applyFill="1" applyBorder="1" applyAlignment="1" applyProtection="1">
      <protection hidden="1"/>
    </xf>
    <xf numFmtId="167" fontId="7" fillId="0" borderId="0" xfId="16" applyNumberFormat="1" applyFont="1" applyFill="1" applyBorder="1"/>
    <xf numFmtId="166" fontId="5" fillId="0" borderId="13" xfId="1" applyNumberFormat="1" applyFont="1" applyFill="1" applyBorder="1" applyAlignment="1" applyProtection="1">
      <protection hidden="1"/>
    </xf>
    <xf numFmtId="166" fontId="5" fillId="0" borderId="12" xfId="1" applyNumberFormat="1" applyFont="1" applyFill="1" applyBorder="1" applyAlignment="1" applyProtection="1">
      <protection hidden="1"/>
    </xf>
    <xf numFmtId="166" fontId="5" fillId="0" borderId="14" xfId="1" applyNumberFormat="1" applyFont="1" applyFill="1" applyBorder="1" applyAlignment="1" applyProtection="1">
      <protection hidden="1"/>
    </xf>
    <xf numFmtId="166" fontId="5" fillId="0" borderId="8" xfId="1" applyNumberFormat="1" applyFont="1" applyFill="1" applyBorder="1" applyAlignment="1" applyProtection="1">
      <protection hidden="1"/>
    </xf>
    <xf numFmtId="166" fontId="5" fillId="0" borderId="1" xfId="1" applyNumberFormat="1" applyFont="1" applyFill="1" applyBorder="1" applyAlignment="1" applyProtection="1">
      <protection hidden="1"/>
    </xf>
    <xf numFmtId="0" fontId="7" fillId="0" borderId="0" xfId="0" applyFont="1" applyFill="1" applyAlignment="1">
      <alignment horizontal="center"/>
    </xf>
    <xf numFmtId="0" fontId="6" fillId="0" borderId="1" xfId="16" applyNumberFormat="1" applyFont="1" applyFill="1" applyBorder="1" applyAlignment="1" applyProtection="1">
      <alignment horizontal="left"/>
      <protection hidden="1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6" fillId="0" borderId="5" xfId="16" applyNumberFormat="1" applyFont="1" applyFill="1" applyBorder="1" applyAlignment="1" applyProtection="1">
      <alignment horizontal="left"/>
      <protection hidden="1"/>
    </xf>
    <xf numFmtId="0" fontId="6" fillId="0" borderId="6" xfId="16" applyNumberFormat="1" applyFont="1" applyFill="1" applyBorder="1" applyAlignment="1" applyProtection="1">
      <alignment horizontal="left"/>
      <protection hidden="1"/>
    </xf>
  </cellXfs>
  <cellStyles count="21">
    <cellStyle name="Обычный" xfId="0" builtinId="0"/>
    <cellStyle name="Обычный 2" xfId="1"/>
    <cellStyle name="Обычный 2 129" xfId="2"/>
    <cellStyle name="Обычный 2 133" xfId="3"/>
    <cellStyle name="Обычный 2 137" xfId="4"/>
    <cellStyle name="Обычный 2 188" xfId="5"/>
    <cellStyle name="Обычный 2 2" xfId="6"/>
    <cellStyle name="Обычный 2 2 2" xfId="7"/>
    <cellStyle name="Обычный 2 2 3" xfId="8"/>
    <cellStyle name="Обычный 2 212" xfId="9"/>
    <cellStyle name="Обычный 2 214" xfId="17"/>
    <cellStyle name="Обычный 2 216" xfId="18"/>
    <cellStyle name="Обычный 2 3" xfId="10"/>
    <cellStyle name="Обычный 2 3 2" xfId="11"/>
    <cellStyle name="Обычный 2 3 3" xfId="12"/>
    <cellStyle name="Обычный 2 4" xfId="13"/>
    <cellStyle name="Обычный 2 4 2" xfId="14"/>
    <cellStyle name="Обычный 2 5" xfId="15"/>
    <cellStyle name="Обычный 2 6" xfId="19"/>
    <cellStyle name="Обычный 2 7" xfId="20"/>
    <cellStyle name="Обычный_tmp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J34"/>
  <sheetViews>
    <sheetView tabSelected="1" view="pageBreakPreview" topLeftCell="A16" zoomScaleSheetLayoutView="100"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85546875" style="2" customWidth="1"/>
    <col min="6" max="6" width="10.42578125" style="1" customWidth="1"/>
    <col min="7" max="7" width="7.85546875" style="1" customWidth="1"/>
    <col min="8" max="8" width="30.85546875" style="1" hidden="1" customWidth="1"/>
    <col min="9" max="9" width="7.85546875" style="1" hidden="1" customWidth="1"/>
    <col min="10" max="10" width="28.7109375" style="1" hidden="1" customWidth="1"/>
    <col min="11" max="11" width="7.85546875" style="1" hidden="1" customWidth="1"/>
    <col min="12" max="12" width="15" style="1" hidden="1" customWidth="1"/>
    <col min="13" max="13" width="7.85546875" style="1" hidden="1" customWidth="1"/>
    <col min="14" max="14" width="13.140625" style="1" hidden="1" customWidth="1"/>
    <col min="15" max="18" width="7.85546875" style="1" hidden="1" customWidth="1"/>
    <col min="19" max="19" width="20.5703125" style="1" customWidth="1"/>
    <col min="20" max="20" width="20.7109375" style="1" customWidth="1"/>
    <col min="21" max="21" width="16.42578125" style="1" customWidth="1"/>
    <col min="22" max="24" width="7.85546875" style="1" hidden="1" customWidth="1"/>
    <col min="25" max="25" width="7.85546875" style="1" customWidth="1"/>
    <col min="26" max="26" width="20.28515625" style="1" customWidth="1"/>
    <col min="27" max="27" width="10.85546875" style="1" customWidth="1"/>
    <col min="28" max="28" width="7.85546875" style="1" customWidth="1"/>
    <col min="29" max="29" width="14.42578125" style="1" customWidth="1"/>
    <col min="30" max="30" width="12.140625" style="1" customWidth="1"/>
    <col min="31" max="33" width="7.85546875" style="1" customWidth="1"/>
    <col min="34" max="34" width="16.7109375" style="1" customWidth="1"/>
    <col min="35" max="186" width="7.85546875" style="1" customWidth="1"/>
    <col min="187" max="243" width="8.85546875" style="1" customWidth="1"/>
    <col min="244" max="244" width="4.85546875" style="1" customWidth="1"/>
    <col min="245" max="245" width="41.42578125" style="1" customWidth="1"/>
    <col min="246" max="246" width="17.28515625" style="1" customWidth="1"/>
    <col min="247" max="248" width="0" style="1" hidden="1" customWidth="1"/>
    <col min="249" max="16384" width="17.28515625" style="1"/>
  </cols>
  <sheetData>
    <row r="1" spans="1:36" ht="15">
      <c r="A1" s="90" t="s">
        <v>14</v>
      </c>
      <c r="B1" s="90"/>
      <c r="C1" s="90"/>
      <c r="D1" s="90"/>
      <c r="E1" s="90"/>
      <c r="F1" s="90"/>
    </row>
    <row r="2" spans="1:36" ht="15">
      <c r="A2" s="90" t="s">
        <v>13</v>
      </c>
      <c r="B2" s="90"/>
      <c r="C2" s="90"/>
      <c r="D2" s="90"/>
      <c r="E2" s="90"/>
      <c r="F2" s="90"/>
    </row>
    <row r="3" spans="1:36" ht="15">
      <c r="A3" s="90" t="s">
        <v>54</v>
      </c>
      <c r="B3" s="90"/>
      <c r="C3" s="90"/>
      <c r="D3" s="90"/>
      <c r="E3" s="90"/>
      <c r="F3" s="90"/>
    </row>
    <row r="4" spans="1:36" ht="15.75" thickBot="1">
      <c r="A4" s="12"/>
      <c r="B4" s="12"/>
      <c r="C4" s="12"/>
      <c r="D4" s="12"/>
      <c r="E4" s="1"/>
      <c r="F4" s="32" t="s">
        <v>51</v>
      </c>
    </row>
    <row r="5" spans="1:36" s="11" customFormat="1" ht="54.95" customHeight="1" thickBot="1">
      <c r="A5" s="60" t="s">
        <v>12</v>
      </c>
      <c r="B5" s="60" t="s">
        <v>11</v>
      </c>
      <c r="C5" s="61" t="s">
        <v>52</v>
      </c>
      <c r="D5" s="61" t="s">
        <v>53</v>
      </c>
      <c r="E5" s="62" t="s">
        <v>15</v>
      </c>
      <c r="F5" s="62" t="s">
        <v>16</v>
      </c>
      <c r="T5" s="75"/>
      <c r="U5" s="76">
        <f>T5/1000</f>
        <v>0</v>
      </c>
      <c r="Z5" s="83"/>
      <c r="AA5" s="76">
        <f>Z5/1000</f>
        <v>0</v>
      </c>
      <c r="AC5" s="78">
        <v>29450077.129999999</v>
      </c>
      <c r="AD5" s="76">
        <f>AC5/1000</f>
        <v>29450.077129999998</v>
      </c>
    </row>
    <row r="6" spans="1:36" s="9" customFormat="1" ht="15">
      <c r="A6" s="17">
        <v>600</v>
      </c>
      <c r="B6" s="18" t="s">
        <v>10</v>
      </c>
      <c r="C6" s="23">
        <v>11609</v>
      </c>
      <c r="D6" s="23">
        <v>13798</v>
      </c>
      <c r="E6" s="14">
        <f>D6-C6</f>
        <v>2189</v>
      </c>
      <c r="F6" s="13">
        <f>ROUND(D6/C6*100,1)</f>
        <v>118.9</v>
      </c>
      <c r="H6" s="71">
        <v>10106535.029999999</v>
      </c>
      <c r="J6" s="71">
        <v>11608864.359999999</v>
      </c>
      <c r="L6" s="74">
        <v>10106535.029999999</v>
      </c>
      <c r="N6" s="72">
        <v>11608864.359999999</v>
      </c>
      <c r="T6" s="89">
        <v>5304367.84</v>
      </c>
      <c r="U6" s="76">
        <f>ROUND(T6/1000,0)</f>
        <v>5304</v>
      </c>
      <c r="Z6" s="87">
        <v>3316064.6</v>
      </c>
      <c r="AA6" s="76">
        <f>ROUND(Z6/1000,1)</f>
        <v>3316.1</v>
      </c>
      <c r="AC6" s="78">
        <v>125992300.72</v>
      </c>
      <c r="AD6" s="76">
        <f t="shared" ref="AD6:AD20" si="0">AC6/1000</f>
        <v>125992.30072</v>
      </c>
      <c r="AF6" s="77">
        <f t="shared" ref="AF6:AF20" si="1">U6-AA6</f>
        <v>1987.9</v>
      </c>
      <c r="AH6" s="84">
        <f t="shared" ref="AH6:AH22" si="2">T6-Z6</f>
        <v>1988303.2399999998</v>
      </c>
      <c r="AJ6" s="77">
        <f>AH6/1000</f>
        <v>1988.3032399999997</v>
      </c>
    </row>
    <row r="7" spans="1:36" s="9" customFormat="1" ht="15">
      <c r="A7" s="15">
        <v>601</v>
      </c>
      <c r="B7" s="10" t="s">
        <v>9</v>
      </c>
      <c r="C7" s="23">
        <v>53786</v>
      </c>
      <c r="D7" s="23">
        <v>63075</v>
      </c>
      <c r="E7" s="14">
        <f t="shared" ref="E7:E21" si="3">D7-C7</f>
        <v>9289</v>
      </c>
      <c r="F7" s="13">
        <f t="shared" ref="F7:F19" si="4">ROUND(D7/C7*100,1)</f>
        <v>117.3</v>
      </c>
      <c r="H7" s="70">
        <v>51591304.329999998</v>
      </c>
      <c r="J7" s="70">
        <v>53801028.119999997</v>
      </c>
      <c r="L7" s="72">
        <v>51591304.329999998</v>
      </c>
      <c r="N7" s="72">
        <v>53786131.009999998</v>
      </c>
      <c r="T7" s="89">
        <v>17399450.350000001</v>
      </c>
      <c r="U7" s="76">
        <f t="shared" ref="U7:U21" si="5">ROUND(T7/1000,0)</f>
        <v>17399</v>
      </c>
      <c r="Z7" s="86">
        <v>10811394.02</v>
      </c>
      <c r="AA7" s="76">
        <f t="shared" ref="AA7:AA21" si="6">ROUND(Z7/1000,1)</f>
        <v>10811.4</v>
      </c>
      <c r="AC7" s="78">
        <v>83935686.900000006</v>
      </c>
      <c r="AD7" s="76">
        <f t="shared" si="0"/>
        <v>83935.686900000001</v>
      </c>
      <c r="AF7" s="77">
        <f t="shared" si="1"/>
        <v>6587.6</v>
      </c>
      <c r="AH7" s="84">
        <f t="shared" si="2"/>
        <v>6588056.3300000019</v>
      </c>
      <c r="AJ7" s="77">
        <f t="shared" ref="AJ7:AJ19" si="7">AH7/1000</f>
        <v>6588.0563300000022</v>
      </c>
    </row>
    <row r="8" spans="1:36" s="9" customFormat="1" ht="30">
      <c r="A8" s="15">
        <v>602</v>
      </c>
      <c r="B8" s="10" t="s">
        <v>8</v>
      </c>
      <c r="C8" s="23">
        <v>34344</v>
      </c>
      <c r="D8" s="23">
        <v>17379</v>
      </c>
      <c r="E8" s="14">
        <f t="shared" si="3"/>
        <v>-16965</v>
      </c>
      <c r="F8" s="13">
        <f t="shared" si="4"/>
        <v>50.6</v>
      </c>
      <c r="H8" s="70">
        <v>13323733.99</v>
      </c>
      <c r="J8" s="70">
        <v>34343819.060000002</v>
      </c>
      <c r="L8" s="72">
        <v>13323733.99</v>
      </c>
      <c r="N8" s="72">
        <v>34343819.060000002</v>
      </c>
      <c r="T8" s="89">
        <v>2823786.45</v>
      </c>
      <c r="U8" s="76">
        <f t="shared" si="5"/>
        <v>2824</v>
      </c>
      <c r="Z8" s="86">
        <v>10433097.970000001</v>
      </c>
      <c r="AA8" s="76">
        <f t="shared" si="6"/>
        <v>10433.1</v>
      </c>
      <c r="AC8" s="78">
        <v>72375612.719999999</v>
      </c>
      <c r="AD8" s="76">
        <f t="shared" si="0"/>
        <v>72375.612720000005</v>
      </c>
      <c r="AF8" s="77">
        <f t="shared" si="1"/>
        <v>-7609.1</v>
      </c>
      <c r="AH8" s="84">
        <f t="shared" si="2"/>
        <v>-7609311.5200000005</v>
      </c>
      <c r="AJ8" s="77">
        <f t="shared" si="7"/>
        <v>-7609.3115200000002</v>
      </c>
    </row>
    <row r="9" spans="1:36" s="9" customFormat="1" ht="30">
      <c r="A9" s="15">
        <v>604</v>
      </c>
      <c r="B9" s="10" t="s">
        <v>7</v>
      </c>
      <c r="C9" s="23">
        <v>37033</v>
      </c>
      <c r="D9" s="23">
        <v>46078</v>
      </c>
      <c r="E9" s="14">
        <f t="shared" si="3"/>
        <v>9045</v>
      </c>
      <c r="F9" s="13">
        <f t="shared" si="4"/>
        <v>124.4</v>
      </c>
      <c r="H9" s="70">
        <v>36606765.030000001</v>
      </c>
      <c r="J9" s="70">
        <v>37050056.909999996</v>
      </c>
      <c r="L9" s="72">
        <v>36606765.030000001</v>
      </c>
      <c r="N9" s="72">
        <v>37032784.840000004</v>
      </c>
      <c r="T9" s="89">
        <v>16489243.810000001</v>
      </c>
      <c r="U9" s="76">
        <f t="shared" si="5"/>
        <v>16489</v>
      </c>
      <c r="Z9" s="86">
        <v>14641490.35</v>
      </c>
      <c r="AA9" s="76">
        <f t="shared" si="6"/>
        <v>14641.5</v>
      </c>
      <c r="AC9" s="78">
        <v>15743014.619999999</v>
      </c>
      <c r="AD9" s="76">
        <f t="shared" si="0"/>
        <v>15743.01462</v>
      </c>
      <c r="AF9" s="77">
        <f t="shared" si="1"/>
        <v>1847.5</v>
      </c>
      <c r="AH9" s="84">
        <f t="shared" si="2"/>
        <v>1847753.4600000009</v>
      </c>
      <c r="AJ9" s="77">
        <f t="shared" si="7"/>
        <v>1847.7534600000008</v>
      </c>
    </row>
    <row r="10" spans="1:36" s="9" customFormat="1" ht="45">
      <c r="A10" s="15">
        <v>605</v>
      </c>
      <c r="B10" s="10" t="s">
        <v>6</v>
      </c>
      <c r="C10" s="23">
        <v>6115</v>
      </c>
      <c r="D10" s="23">
        <v>8185</v>
      </c>
      <c r="E10" s="14">
        <f t="shared" si="3"/>
        <v>2070</v>
      </c>
      <c r="F10" s="13">
        <f t="shared" si="4"/>
        <v>133.9</v>
      </c>
      <c r="H10" s="70">
        <v>6975469.6799999997</v>
      </c>
      <c r="J10" s="70">
        <v>6115100.4900000002</v>
      </c>
      <c r="L10" s="72">
        <v>6975469.6799999997</v>
      </c>
      <c r="N10" s="72">
        <v>6115100.4900000002</v>
      </c>
      <c r="T10" s="89">
        <v>2342371.15</v>
      </c>
      <c r="U10" s="76">
        <f t="shared" si="5"/>
        <v>2342</v>
      </c>
      <c r="Z10" s="86">
        <v>645455.61</v>
      </c>
      <c r="AA10" s="76">
        <f t="shared" si="6"/>
        <v>645.5</v>
      </c>
      <c r="AC10" s="78">
        <v>2025653843.8199999</v>
      </c>
      <c r="AD10" s="76">
        <f t="shared" si="0"/>
        <v>2025653.8438199998</v>
      </c>
      <c r="AF10" s="77">
        <f t="shared" si="1"/>
        <v>1696.5</v>
      </c>
      <c r="AH10" s="84">
        <f t="shared" si="2"/>
        <v>1696915.54</v>
      </c>
      <c r="AJ10" s="77">
        <f t="shared" si="7"/>
        <v>1696.91554</v>
      </c>
    </row>
    <row r="11" spans="1:36" s="9" customFormat="1" ht="30">
      <c r="A11" s="15">
        <v>606</v>
      </c>
      <c r="B11" s="10" t="s">
        <v>18</v>
      </c>
      <c r="C11" s="23">
        <v>788492</v>
      </c>
      <c r="D11" s="23">
        <v>863536</v>
      </c>
      <c r="E11" s="14">
        <f t="shared" si="3"/>
        <v>75044</v>
      </c>
      <c r="F11" s="13">
        <f t="shared" si="4"/>
        <v>109.5</v>
      </c>
      <c r="H11" s="70">
        <v>740448001.37</v>
      </c>
      <c r="J11" s="70">
        <v>788654512.88999999</v>
      </c>
      <c r="L11" s="72">
        <v>739539346.09000003</v>
      </c>
      <c r="N11" s="72">
        <v>788492121.59000003</v>
      </c>
      <c r="T11" s="89">
        <v>122269937.08</v>
      </c>
      <c r="U11" s="76">
        <f t="shared" si="5"/>
        <v>122270</v>
      </c>
      <c r="Z11" s="86">
        <v>116697758.03</v>
      </c>
      <c r="AA11" s="76">
        <f t="shared" si="6"/>
        <v>116697.8</v>
      </c>
      <c r="AC11" s="78">
        <v>234576068.94999999</v>
      </c>
      <c r="AD11" s="76">
        <f t="shared" si="0"/>
        <v>234576.06894999999</v>
      </c>
      <c r="AF11" s="77">
        <f t="shared" si="1"/>
        <v>5572.1999999999971</v>
      </c>
      <c r="AH11" s="84">
        <f t="shared" si="2"/>
        <v>5572179.049999997</v>
      </c>
      <c r="AJ11" s="77">
        <f t="shared" si="7"/>
        <v>5572.179049999997</v>
      </c>
    </row>
    <row r="12" spans="1:36" s="9" customFormat="1" ht="45">
      <c r="A12" s="15">
        <v>607</v>
      </c>
      <c r="B12" s="10" t="s">
        <v>23</v>
      </c>
      <c r="C12" s="23">
        <v>70927</v>
      </c>
      <c r="D12" s="23">
        <v>115122</v>
      </c>
      <c r="E12" s="14">
        <f t="shared" si="3"/>
        <v>44195</v>
      </c>
      <c r="F12" s="42">
        <f t="shared" si="4"/>
        <v>162.30000000000001</v>
      </c>
      <c r="H12" s="70">
        <v>76588845.640000001</v>
      </c>
      <c r="J12" s="70">
        <v>70927327.680000007</v>
      </c>
      <c r="L12" s="72">
        <v>76588845.640000001</v>
      </c>
      <c r="N12" s="72">
        <v>70927327.680000007</v>
      </c>
      <c r="T12" s="89">
        <v>10974355.689999999</v>
      </c>
      <c r="U12" s="76">
        <f t="shared" si="5"/>
        <v>10974</v>
      </c>
      <c r="Z12" s="86">
        <v>7754820.9100000001</v>
      </c>
      <c r="AA12" s="76">
        <f t="shared" si="6"/>
        <v>7754.8</v>
      </c>
      <c r="AC12" s="78">
        <v>1161008502.3499999</v>
      </c>
      <c r="AD12" s="76">
        <f t="shared" si="0"/>
        <v>1161008.50235</v>
      </c>
      <c r="AF12" s="77">
        <f t="shared" si="1"/>
        <v>3219.2</v>
      </c>
      <c r="AH12" s="84">
        <f t="shared" si="2"/>
        <v>3219534.7799999993</v>
      </c>
      <c r="AJ12" s="77">
        <f t="shared" si="7"/>
        <v>3219.5347799999995</v>
      </c>
    </row>
    <row r="13" spans="1:36" s="9" customFormat="1" ht="45">
      <c r="A13" s="15">
        <v>609</v>
      </c>
      <c r="B13" s="10" t="s">
        <v>19</v>
      </c>
      <c r="C13" s="23">
        <v>520744</v>
      </c>
      <c r="D13" s="23">
        <v>759304</v>
      </c>
      <c r="E13" s="14">
        <f t="shared" si="3"/>
        <v>238560</v>
      </c>
      <c r="F13" s="13">
        <f t="shared" si="4"/>
        <v>145.80000000000001</v>
      </c>
      <c r="H13" s="70">
        <v>505749093.19</v>
      </c>
      <c r="J13" s="70">
        <v>520743616.18000001</v>
      </c>
      <c r="L13" s="72">
        <v>505748030.23000002</v>
      </c>
      <c r="N13" s="72">
        <v>520743616.18000001</v>
      </c>
      <c r="T13" s="89">
        <v>197687717.27000001</v>
      </c>
      <c r="U13" s="76">
        <f t="shared" si="5"/>
        <v>197688</v>
      </c>
      <c r="Z13" s="86">
        <v>168934803.84</v>
      </c>
      <c r="AA13" s="76">
        <f t="shared" si="6"/>
        <v>168934.8</v>
      </c>
      <c r="AC13" s="78">
        <v>98361987.489999995</v>
      </c>
      <c r="AD13" s="76">
        <f t="shared" si="0"/>
        <v>98361.98749</v>
      </c>
      <c r="AF13" s="77">
        <f t="shared" si="1"/>
        <v>28753.200000000012</v>
      </c>
      <c r="AH13" s="84">
        <f t="shared" si="2"/>
        <v>28752913.430000007</v>
      </c>
      <c r="AJ13" s="77">
        <f t="shared" si="7"/>
        <v>28752.913430000008</v>
      </c>
    </row>
    <row r="14" spans="1:36" s="9" customFormat="1" ht="30">
      <c r="A14" s="15">
        <v>611</v>
      </c>
      <c r="B14" s="10" t="s">
        <v>24</v>
      </c>
      <c r="C14" s="23">
        <v>38231</v>
      </c>
      <c r="D14" s="23">
        <v>50248</v>
      </c>
      <c r="E14" s="14">
        <f t="shared" si="3"/>
        <v>12017</v>
      </c>
      <c r="F14" s="13">
        <f t="shared" si="4"/>
        <v>131.4</v>
      </c>
      <c r="G14" s="77"/>
      <c r="H14" s="70">
        <v>36082743.759999998</v>
      </c>
      <c r="J14" s="70">
        <v>38230693.18</v>
      </c>
      <c r="L14" s="72">
        <v>36082743.759999998</v>
      </c>
      <c r="N14" s="72">
        <v>38230693.18</v>
      </c>
      <c r="T14" s="89">
        <v>6651588.7699999996</v>
      </c>
      <c r="U14" s="76">
        <f t="shared" si="5"/>
        <v>6652</v>
      </c>
      <c r="Z14" s="86">
        <v>4705538.84</v>
      </c>
      <c r="AA14" s="76">
        <f t="shared" si="6"/>
        <v>4705.5</v>
      </c>
      <c r="AC14" s="78">
        <v>66001825.130000003</v>
      </c>
      <c r="AD14" s="76">
        <f t="shared" si="0"/>
        <v>66001.825129999997</v>
      </c>
      <c r="AF14" s="77">
        <f t="shared" si="1"/>
        <v>1946.5</v>
      </c>
      <c r="AH14" s="84">
        <f t="shared" si="2"/>
        <v>1946049.9299999997</v>
      </c>
      <c r="AJ14" s="77">
        <f t="shared" si="7"/>
        <v>1946.0499299999997</v>
      </c>
    </row>
    <row r="15" spans="1:36" s="9" customFormat="1" ht="30">
      <c r="A15" s="15">
        <v>617</v>
      </c>
      <c r="B15" s="10" t="s">
        <v>5</v>
      </c>
      <c r="C15" s="23">
        <v>29821</v>
      </c>
      <c r="D15" s="23">
        <v>37015</v>
      </c>
      <c r="E15" s="14">
        <f t="shared" si="3"/>
        <v>7194</v>
      </c>
      <c r="F15" s="13">
        <f t="shared" si="4"/>
        <v>124.1</v>
      </c>
      <c r="H15" s="70">
        <v>31267010.93</v>
      </c>
      <c r="J15" s="70">
        <v>29820926.530000001</v>
      </c>
      <c r="L15" s="72">
        <v>31267010.93</v>
      </c>
      <c r="N15" s="72">
        <v>29820926.530000001</v>
      </c>
      <c r="T15" s="89">
        <v>6296848.4000000004</v>
      </c>
      <c r="U15" s="76">
        <f t="shared" si="5"/>
        <v>6297</v>
      </c>
      <c r="Z15" s="86">
        <v>7066256.46</v>
      </c>
      <c r="AA15" s="76">
        <f t="shared" si="6"/>
        <v>7066.3</v>
      </c>
      <c r="AC15" s="78">
        <v>55308507.729999997</v>
      </c>
      <c r="AD15" s="76">
        <f t="shared" si="0"/>
        <v>55308.507729999998</v>
      </c>
      <c r="AF15" s="77">
        <f t="shared" si="1"/>
        <v>-769.30000000000018</v>
      </c>
      <c r="AH15" s="84">
        <f t="shared" si="2"/>
        <v>-769408.05999999959</v>
      </c>
      <c r="AJ15" s="77">
        <f t="shared" si="7"/>
        <v>-769.40805999999964</v>
      </c>
    </row>
    <row r="16" spans="1:36" s="9" customFormat="1" ht="30">
      <c r="A16" s="15">
        <v>618</v>
      </c>
      <c r="B16" s="10" t="s">
        <v>4</v>
      </c>
      <c r="C16" s="23">
        <v>25520</v>
      </c>
      <c r="D16" s="23">
        <v>27967</v>
      </c>
      <c r="E16" s="14">
        <f t="shared" si="3"/>
        <v>2447</v>
      </c>
      <c r="F16" s="13">
        <f t="shared" si="4"/>
        <v>109.6</v>
      </c>
      <c r="H16" s="70">
        <v>24220899.359999999</v>
      </c>
      <c r="J16" s="70">
        <v>25520078.48</v>
      </c>
      <c r="L16" s="72">
        <v>24220899.359999999</v>
      </c>
      <c r="N16" s="72">
        <v>25520078.48</v>
      </c>
      <c r="T16" s="89">
        <v>5027680.87</v>
      </c>
      <c r="U16" s="76">
        <f t="shared" si="5"/>
        <v>5028</v>
      </c>
      <c r="Z16" s="86">
        <v>3855043.82</v>
      </c>
      <c r="AA16" s="76">
        <f t="shared" si="6"/>
        <v>3855</v>
      </c>
      <c r="AC16" s="78">
        <v>120577859.15000001</v>
      </c>
      <c r="AD16" s="76">
        <f t="shared" si="0"/>
        <v>120577.85915</v>
      </c>
      <c r="AF16" s="77">
        <f t="shared" si="1"/>
        <v>1173</v>
      </c>
      <c r="AH16" s="84">
        <f t="shared" si="2"/>
        <v>1172637.0500000003</v>
      </c>
      <c r="AJ16" s="77">
        <f t="shared" si="7"/>
        <v>1172.6370500000003</v>
      </c>
    </row>
    <row r="17" spans="1:36" s="9" customFormat="1" ht="30">
      <c r="A17" s="15">
        <v>619</v>
      </c>
      <c r="B17" s="10" t="s">
        <v>3</v>
      </c>
      <c r="C17" s="23">
        <v>69978</v>
      </c>
      <c r="D17" s="23">
        <v>70300</v>
      </c>
      <c r="E17" s="14">
        <f t="shared" si="3"/>
        <v>322</v>
      </c>
      <c r="F17" s="13">
        <f t="shared" si="4"/>
        <v>100.5</v>
      </c>
      <c r="H17" s="70">
        <v>52985565.590000004</v>
      </c>
      <c r="J17" s="70">
        <v>69978084.450000003</v>
      </c>
      <c r="L17" s="72">
        <v>52985565.590000004</v>
      </c>
      <c r="N17" s="72">
        <v>69978084.450000003</v>
      </c>
      <c r="T17" s="89">
        <v>24219927.719999999</v>
      </c>
      <c r="U17" s="76">
        <f t="shared" si="5"/>
        <v>24220</v>
      </c>
      <c r="Z17" s="86">
        <v>34770249.350000001</v>
      </c>
      <c r="AA17" s="76">
        <f t="shared" si="6"/>
        <v>34770.199999999997</v>
      </c>
      <c r="AC17" s="78">
        <v>379126580.72000003</v>
      </c>
      <c r="AD17" s="76">
        <f t="shared" si="0"/>
        <v>379126.58072000003</v>
      </c>
      <c r="AF17" s="77">
        <f t="shared" si="1"/>
        <v>-10550.199999999997</v>
      </c>
      <c r="AH17" s="84">
        <f t="shared" si="2"/>
        <v>-10550321.630000003</v>
      </c>
      <c r="AJ17" s="77">
        <f t="shared" si="7"/>
        <v>-10550.321630000002</v>
      </c>
    </row>
    <row r="18" spans="1:36" s="9" customFormat="1" ht="30">
      <c r="A18" s="15">
        <v>620</v>
      </c>
      <c r="B18" s="10" t="s">
        <v>2</v>
      </c>
      <c r="C18" s="23">
        <v>113904</v>
      </c>
      <c r="D18" s="23">
        <v>209149</v>
      </c>
      <c r="E18" s="14">
        <f t="shared" si="3"/>
        <v>95245</v>
      </c>
      <c r="F18" s="13">
        <f t="shared" si="4"/>
        <v>183.6</v>
      </c>
      <c r="H18" s="70">
        <v>111178991.3</v>
      </c>
      <c r="J18" s="70">
        <v>113905360.28</v>
      </c>
      <c r="L18" s="72">
        <v>111178991.3</v>
      </c>
      <c r="N18" s="72">
        <v>113904395.11</v>
      </c>
      <c r="T18" s="89">
        <v>68714820.530000001</v>
      </c>
      <c r="U18" s="76">
        <f t="shared" si="5"/>
        <v>68715</v>
      </c>
      <c r="Z18" s="86">
        <v>54795933.07</v>
      </c>
      <c r="AA18" s="76">
        <f t="shared" si="6"/>
        <v>54795.9</v>
      </c>
      <c r="AC18" s="78">
        <v>197663226.36000001</v>
      </c>
      <c r="AD18" s="76">
        <f t="shared" si="0"/>
        <v>197663.22636</v>
      </c>
      <c r="AF18" s="77">
        <f t="shared" si="1"/>
        <v>13919.099999999999</v>
      </c>
      <c r="AH18" s="84">
        <f t="shared" si="2"/>
        <v>13918887.460000001</v>
      </c>
      <c r="AJ18" s="77">
        <f t="shared" si="7"/>
        <v>13918.887460000002</v>
      </c>
    </row>
    <row r="19" spans="1:36" s="9" customFormat="1" ht="30">
      <c r="A19" s="15">
        <v>621</v>
      </c>
      <c r="B19" s="10" t="s">
        <v>1</v>
      </c>
      <c r="C19" s="23">
        <v>14669</v>
      </c>
      <c r="D19" s="23">
        <v>45654</v>
      </c>
      <c r="E19" s="14">
        <f t="shared" si="3"/>
        <v>30985</v>
      </c>
      <c r="F19" s="13">
        <f t="shared" si="4"/>
        <v>311.2</v>
      </c>
      <c r="H19" s="70">
        <v>50192256.200000003</v>
      </c>
      <c r="J19" s="70">
        <v>14669530.65</v>
      </c>
      <c r="L19" s="72">
        <v>50105401.93</v>
      </c>
      <c r="N19" s="72">
        <v>14669530.65</v>
      </c>
      <c r="T19" s="89">
        <v>5416654.1699999999</v>
      </c>
      <c r="U19" s="76">
        <f t="shared" si="5"/>
        <v>5417</v>
      </c>
      <c r="Z19" s="86">
        <v>6095952.6299999999</v>
      </c>
      <c r="AA19" s="76">
        <f t="shared" si="6"/>
        <v>6096</v>
      </c>
      <c r="AC19" s="78">
        <v>41565780.520000003</v>
      </c>
      <c r="AD19" s="76">
        <f t="shared" si="0"/>
        <v>41565.78052</v>
      </c>
      <c r="AF19" s="77">
        <f t="shared" si="1"/>
        <v>-679</v>
      </c>
      <c r="AH19" s="84">
        <f t="shared" si="2"/>
        <v>-679298.46</v>
      </c>
      <c r="AJ19" s="77">
        <f t="shared" si="7"/>
        <v>-679.29845999999998</v>
      </c>
    </row>
    <row r="20" spans="1:36" s="9" customFormat="1" ht="45.75" thickBot="1">
      <c r="A20" s="15">
        <v>624</v>
      </c>
      <c r="B20" s="10" t="s">
        <v>20</v>
      </c>
      <c r="C20" s="23">
        <v>19502</v>
      </c>
      <c r="D20" s="23">
        <v>23361</v>
      </c>
      <c r="E20" s="14">
        <f t="shared" si="3"/>
        <v>3859</v>
      </c>
      <c r="F20" s="13">
        <f>ROUND(D20/C20*100,1)</f>
        <v>119.8</v>
      </c>
      <c r="H20" s="70">
        <v>14325232.539999999</v>
      </c>
      <c r="J20" s="70">
        <v>19501570.93</v>
      </c>
      <c r="L20" s="72">
        <v>14325232.539999999</v>
      </c>
      <c r="N20" s="72">
        <v>19501570.93</v>
      </c>
      <c r="T20" s="89">
        <v>3966932.06</v>
      </c>
      <c r="U20" s="76">
        <f t="shared" si="5"/>
        <v>3967</v>
      </c>
      <c r="Z20" s="86">
        <v>4628119.96</v>
      </c>
      <c r="AA20" s="76">
        <f t="shared" si="6"/>
        <v>4628.1000000000004</v>
      </c>
      <c r="AC20" s="79">
        <v>6850288.4699999997</v>
      </c>
      <c r="AD20" s="76">
        <f t="shared" si="0"/>
        <v>6850.2884699999995</v>
      </c>
      <c r="AF20" s="77">
        <f t="shared" si="1"/>
        <v>-661.10000000000036</v>
      </c>
      <c r="AH20" s="84">
        <f t="shared" si="2"/>
        <v>-661187.89999999991</v>
      </c>
    </row>
    <row r="21" spans="1:36" s="9" customFormat="1" ht="30.75" thickBot="1">
      <c r="A21" s="63">
        <v>643</v>
      </c>
      <c r="B21" s="30" t="s">
        <v>22</v>
      </c>
      <c r="C21" s="23">
        <v>3154</v>
      </c>
      <c r="D21" s="23">
        <v>3399</v>
      </c>
      <c r="E21" s="14">
        <f t="shared" si="3"/>
        <v>245</v>
      </c>
      <c r="F21" s="65">
        <f>ROUND(D21/C21*100,1)</f>
        <v>107.8</v>
      </c>
      <c r="H21" s="69">
        <v>2876800</v>
      </c>
      <c r="J21" s="69">
        <v>3154405</v>
      </c>
      <c r="L21" s="73">
        <v>2876800</v>
      </c>
      <c r="N21" s="73">
        <v>3154405</v>
      </c>
      <c r="T21" s="88">
        <v>1055245</v>
      </c>
      <c r="U21" s="76">
        <f t="shared" si="5"/>
        <v>1055</v>
      </c>
      <c r="Z21" s="85">
        <v>912757</v>
      </c>
      <c r="AA21" s="76">
        <f t="shared" si="6"/>
        <v>912.8</v>
      </c>
      <c r="AD21" s="77">
        <f>SUM(AD5:AD20)</f>
        <v>4714191.162779999</v>
      </c>
      <c r="AH21" s="84">
        <f t="shared" si="2"/>
        <v>142488</v>
      </c>
    </row>
    <row r="22" spans="1:36" s="8" customFormat="1" ht="15">
      <c r="A22" s="91" t="s">
        <v>0</v>
      </c>
      <c r="B22" s="91"/>
      <c r="C22" s="66">
        <f>SUM(C6:C21)</f>
        <v>1837829</v>
      </c>
      <c r="D22" s="66">
        <f>SUM(D6:D21)</f>
        <v>2353570</v>
      </c>
      <c r="E22" s="80">
        <f>SUM(E6:E21)</f>
        <v>515741</v>
      </c>
      <c r="F22" s="68">
        <f>ROUND(D22/C22*100,1)</f>
        <v>128.1</v>
      </c>
      <c r="T22" s="81">
        <f>SUM(T6:T21)</f>
        <v>496640927.15999997</v>
      </c>
      <c r="U22" s="82"/>
      <c r="Z22" s="81">
        <f>SUM(Z6:Z21)</f>
        <v>450064736.45999992</v>
      </c>
      <c r="AH22" s="84">
        <f t="shared" si="2"/>
        <v>46576190.700000048</v>
      </c>
    </row>
    <row r="23" spans="1:36">
      <c r="A23" s="7"/>
      <c r="B23" s="7"/>
      <c r="C23" s="7"/>
      <c r="D23" s="7"/>
      <c r="E23" s="7"/>
    </row>
    <row r="24" spans="1:36" ht="12.6" customHeight="1">
      <c r="A24" s="35" t="s">
        <v>34</v>
      </c>
      <c r="B24" s="47"/>
      <c r="C24" s="48"/>
      <c r="D24" s="20"/>
      <c r="E24" s="7"/>
    </row>
    <row r="25" spans="1:36" ht="15">
      <c r="A25" s="35" t="s">
        <v>35</v>
      </c>
      <c r="B25" s="47"/>
      <c r="C25" s="48"/>
      <c r="D25" s="20"/>
      <c r="E25" s="7"/>
      <c r="F25" s="4"/>
      <c r="G25" s="21"/>
    </row>
    <row r="26" spans="1:36" s="5" customFormat="1" ht="15.75">
      <c r="A26" s="35" t="s">
        <v>36</v>
      </c>
      <c r="B26" s="47"/>
      <c r="C26" s="48"/>
      <c r="D26" s="20"/>
      <c r="E26" s="7"/>
      <c r="F26" s="6"/>
    </row>
    <row r="27" spans="1:36" ht="16.899999999999999" customHeight="1">
      <c r="A27" s="35" t="s">
        <v>37</v>
      </c>
      <c r="B27" s="47"/>
      <c r="C27" s="48"/>
      <c r="D27" s="20"/>
      <c r="E27" s="41"/>
      <c r="F27" s="6"/>
    </row>
    <row r="28" spans="1:36" ht="15.75">
      <c r="A28" s="35" t="s">
        <v>38</v>
      </c>
      <c r="B28" s="38"/>
      <c r="C28" s="37"/>
      <c r="E28" s="6"/>
    </row>
    <row r="29" spans="1:36" ht="15">
      <c r="A29" s="35" t="s">
        <v>29</v>
      </c>
      <c r="B29" s="38"/>
      <c r="C29" s="41"/>
      <c r="F29" s="41" t="s">
        <v>39</v>
      </c>
    </row>
    <row r="31" spans="1:36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G34"/>
  <sheetViews>
    <sheetView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0" style="1" hidden="1" customWidth="1"/>
    <col min="254" max="16384" width="17.28515625" style="1"/>
  </cols>
  <sheetData>
    <row r="1" spans="1:6" ht="15.75">
      <c r="A1" s="92" t="s">
        <v>14</v>
      </c>
      <c r="B1" s="92"/>
      <c r="C1" s="92"/>
      <c r="D1" s="92"/>
      <c r="E1" s="92"/>
      <c r="F1" s="92"/>
    </row>
    <row r="2" spans="1:6" ht="15.75">
      <c r="A2" s="92" t="s">
        <v>13</v>
      </c>
      <c r="B2" s="92"/>
      <c r="C2" s="92"/>
      <c r="D2" s="92"/>
      <c r="E2" s="92"/>
      <c r="F2" s="92"/>
    </row>
    <row r="3" spans="1:6" ht="15.75">
      <c r="A3" s="93" t="s">
        <v>41</v>
      </c>
      <c r="B3" s="93"/>
      <c r="C3" s="93"/>
      <c r="D3" s="93"/>
      <c r="E3" s="93"/>
      <c r="F3" s="93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56">
        <v>600</v>
      </c>
      <c r="B6" s="53" t="s">
        <v>10</v>
      </c>
      <c r="C6" s="23">
        <v>25389</v>
      </c>
      <c r="D6" s="43">
        <v>28857</v>
      </c>
      <c r="E6" s="49">
        <f>D6-C6</f>
        <v>3468</v>
      </c>
      <c r="F6" s="51">
        <f>ROUND(D6/C6*100,1)</f>
        <v>113.7</v>
      </c>
    </row>
    <row r="7" spans="1:6" s="9" customFormat="1" ht="15">
      <c r="A7" s="57">
        <v>601</v>
      </c>
      <c r="B7" s="54" t="s">
        <v>9</v>
      </c>
      <c r="C7" s="23">
        <v>139774</v>
      </c>
      <c r="D7" s="43">
        <v>152794</v>
      </c>
      <c r="E7" s="50">
        <f t="shared" ref="E7:E20" si="0">D7-C7</f>
        <v>13020</v>
      </c>
      <c r="F7" s="51">
        <f t="shared" ref="F7:F19" si="1">ROUND(D7/C7*100,1)</f>
        <v>109.3</v>
      </c>
    </row>
    <row r="8" spans="1:6" s="9" customFormat="1" ht="30">
      <c r="A8" s="57">
        <v>602</v>
      </c>
      <c r="B8" s="54" t="s">
        <v>8</v>
      </c>
      <c r="C8" s="23">
        <v>41406</v>
      </c>
      <c r="D8" s="43">
        <v>92870</v>
      </c>
      <c r="E8" s="50">
        <f t="shared" si="0"/>
        <v>51464</v>
      </c>
      <c r="F8" s="51">
        <f t="shared" si="1"/>
        <v>224.3</v>
      </c>
    </row>
    <row r="9" spans="1:6" s="9" customFormat="1" ht="30">
      <c r="A9" s="57">
        <v>604</v>
      </c>
      <c r="B9" s="54" t="s">
        <v>7</v>
      </c>
      <c r="C9" s="23">
        <v>64502</v>
      </c>
      <c r="D9" s="43">
        <v>78254</v>
      </c>
      <c r="E9" s="50">
        <f t="shared" si="0"/>
        <v>13752</v>
      </c>
      <c r="F9" s="51">
        <f t="shared" si="1"/>
        <v>121.3</v>
      </c>
    </row>
    <row r="10" spans="1:6" s="9" customFormat="1" ht="30" customHeight="1">
      <c r="A10" s="57">
        <v>605</v>
      </c>
      <c r="B10" s="54" t="s">
        <v>6</v>
      </c>
      <c r="C10" s="23">
        <v>15648</v>
      </c>
      <c r="D10" s="43">
        <v>18274</v>
      </c>
      <c r="E10" s="50">
        <f t="shared" si="0"/>
        <v>2626</v>
      </c>
      <c r="F10" s="51">
        <f t="shared" si="1"/>
        <v>116.8</v>
      </c>
    </row>
    <row r="11" spans="1:6" s="9" customFormat="1" ht="30">
      <c r="A11" s="57">
        <v>606</v>
      </c>
      <c r="B11" s="54" t="s">
        <v>18</v>
      </c>
      <c r="C11" s="23">
        <v>1992155</v>
      </c>
      <c r="D11" s="43">
        <v>2192846</v>
      </c>
      <c r="E11" s="50">
        <f t="shared" si="0"/>
        <v>200691</v>
      </c>
      <c r="F11" s="51">
        <f t="shared" si="1"/>
        <v>110.1</v>
      </c>
    </row>
    <row r="12" spans="1:6" s="9" customFormat="1" ht="30" customHeight="1">
      <c r="A12" s="57">
        <v>607</v>
      </c>
      <c r="B12" s="54" t="s">
        <v>23</v>
      </c>
      <c r="C12" s="23">
        <v>310540</v>
      </c>
      <c r="D12" s="43">
        <v>242053</v>
      </c>
      <c r="E12" s="50">
        <f t="shared" si="0"/>
        <v>-68487</v>
      </c>
      <c r="F12" s="52">
        <f t="shared" si="1"/>
        <v>77.900000000000006</v>
      </c>
    </row>
    <row r="13" spans="1:6" s="9" customFormat="1" ht="45">
      <c r="A13" s="57">
        <v>609</v>
      </c>
      <c r="B13" s="54" t="s">
        <v>19</v>
      </c>
      <c r="C13" s="23">
        <v>1122799</v>
      </c>
      <c r="D13" s="43">
        <v>1167431</v>
      </c>
      <c r="E13" s="50">
        <f t="shared" si="0"/>
        <v>44632</v>
      </c>
      <c r="F13" s="51">
        <f t="shared" si="1"/>
        <v>104</v>
      </c>
    </row>
    <row r="14" spans="1:6" s="9" customFormat="1" ht="30">
      <c r="A14" s="57">
        <v>611</v>
      </c>
      <c r="B14" s="54" t="s">
        <v>24</v>
      </c>
      <c r="C14" s="23">
        <v>107412</v>
      </c>
      <c r="D14" s="43">
        <v>115300</v>
      </c>
      <c r="E14" s="50">
        <f t="shared" si="0"/>
        <v>7888</v>
      </c>
      <c r="F14" s="51">
        <f t="shared" si="1"/>
        <v>107.3</v>
      </c>
    </row>
    <row r="15" spans="1:6" s="9" customFormat="1" ht="30">
      <c r="A15" s="57">
        <v>617</v>
      </c>
      <c r="B15" s="54" t="s">
        <v>5</v>
      </c>
      <c r="C15" s="23">
        <v>64388</v>
      </c>
      <c r="D15" s="43">
        <v>74981</v>
      </c>
      <c r="E15" s="50">
        <f t="shared" si="0"/>
        <v>10593</v>
      </c>
      <c r="F15" s="51">
        <f t="shared" si="1"/>
        <v>116.5</v>
      </c>
    </row>
    <row r="16" spans="1:6" s="9" customFormat="1" ht="30">
      <c r="A16" s="57">
        <v>618</v>
      </c>
      <c r="B16" s="54" t="s">
        <v>4</v>
      </c>
      <c r="C16" s="23">
        <v>52152</v>
      </c>
      <c r="D16" s="43">
        <v>61365</v>
      </c>
      <c r="E16" s="50">
        <f t="shared" si="0"/>
        <v>9213</v>
      </c>
      <c r="F16" s="51">
        <f t="shared" si="1"/>
        <v>117.7</v>
      </c>
    </row>
    <row r="17" spans="1:7" s="9" customFormat="1" ht="30">
      <c r="A17" s="57">
        <v>619</v>
      </c>
      <c r="B17" s="54" t="s">
        <v>3</v>
      </c>
      <c r="C17" s="23">
        <v>93845</v>
      </c>
      <c r="D17" s="43">
        <v>122118</v>
      </c>
      <c r="E17" s="50">
        <f t="shared" si="0"/>
        <v>28273</v>
      </c>
      <c r="F17" s="51">
        <f t="shared" si="1"/>
        <v>130.1</v>
      </c>
    </row>
    <row r="18" spans="1:7" s="9" customFormat="1" ht="30">
      <c r="A18" s="57">
        <v>620</v>
      </c>
      <c r="B18" s="54" t="s">
        <v>2</v>
      </c>
      <c r="C18" s="23">
        <v>395079</v>
      </c>
      <c r="D18" s="43">
        <v>365723</v>
      </c>
      <c r="E18" s="50">
        <f t="shared" si="0"/>
        <v>-29356</v>
      </c>
      <c r="F18" s="51">
        <f t="shared" si="1"/>
        <v>92.6</v>
      </c>
    </row>
    <row r="19" spans="1:7" s="9" customFormat="1" ht="30">
      <c r="A19" s="57">
        <v>621</v>
      </c>
      <c r="B19" s="54" t="s">
        <v>1</v>
      </c>
      <c r="C19" s="23">
        <v>583844</v>
      </c>
      <c r="D19" s="43">
        <v>130869</v>
      </c>
      <c r="E19" s="50">
        <f t="shared" si="0"/>
        <v>-452975</v>
      </c>
      <c r="F19" s="51">
        <f t="shared" si="1"/>
        <v>22.4</v>
      </c>
    </row>
    <row r="20" spans="1:7" s="9" customFormat="1" ht="45">
      <c r="A20" s="57">
        <v>624</v>
      </c>
      <c r="B20" s="54" t="s">
        <v>20</v>
      </c>
      <c r="C20" s="23">
        <v>35170</v>
      </c>
      <c r="D20" s="43">
        <v>38478</v>
      </c>
      <c r="E20" s="50">
        <f t="shared" si="0"/>
        <v>3308</v>
      </c>
      <c r="F20" s="51">
        <f>ROUND(D20/C20*100,1)</f>
        <v>109.4</v>
      </c>
    </row>
    <row r="21" spans="1:7" s="9" customFormat="1" ht="30.75" thickBot="1">
      <c r="A21" s="58">
        <v>643</v>
      </c>
      <c r="B21" s="55" t="s">
        <v>22</v>
      </c>
      <c r="C21" s="23">
        <v>8195</v>
      </c>
      <c r="D21" s="43">
        <v>7766</v>
      </c>
      <c r="E21" s="50">
        <f>D21-C21</f>
        <v>-429</v>
      </c>
      <c r="F21" s="51">
        <f>ROUND(D21/C21*100,1)</f>
        <v>94.8</v>
      </c>
    </row>
    <row r="22" spans="1:7" s="8" customFormat="1" ht="15" thickBot="1">
      <c r="A22" s="94" t="s">
        <v>0</v>
      </c>
      <c r="B22" s="95"/>
      <c r="C22" s="24">
        <f>SUM(C6:C21)</f>
        <v>5052298</v>
      </c>
      <c r="D22" s="24">
        <f>SUM(D6:D21)</f>
        <v>4889979</v>
      </c>
      <c r="E22" s="19">
        <f>SUM(E6:E21)</f>
        <v>-162319</v>
      </c>
      <c r="F22" s="34">
        <f>ROUND(D22/C22*100,1)</f>
        <v>96.8</v>
      </c>
    </row>
    <row r="23" spans="1:7">
      <c r="A23" s="7"/>
      <c r="B23" s="7"/>
      <c r="C23" s="7"/>
      <c r="D23" s="7"/>
      <c r="E23" s="7"/>
    </row>
    <row r="24" spans="1:7" ht="12.6" customHeight="1">
      <c r="A24" s="35" t="s">
        <v>34</v>
      </c>
      <c r="B24" s="47"/>
      <c r="C24" s="48"/>
      <c r="D24" s="20"/>
      <c r="E24" s="7"/>
    </row>
    <row r="25" spans="1:7" ht="15">
      <c r="A25" s="35" t="s">
        <v>35</v>
      </c>
      <c r="B25" s="47"/>
      <c r="C25" s="48"/>
      <c r="D25" s="20"/>
      <c r="E25" s="7"/>
      <c r="F25" s="4"/>
      <c r="G25" s="21"/>
    </row>
    <row r="26" spans="1:7" s="5" customFormat="1" ht="15.75">
      <c r="A26" s="35" t="s">
        <v>36</v>
      </c>
      <c r="B26" s="47"/>
      <c r="C26" s="48"/>
      <c r="D26" s="20"/>
      <c r="E26" s="7"/>
      <c r="F26" s="6"/>
    </row>
    <row r="27" spans="1:7" ht="16.899999999999999" customHeight="1">
      <c r="A27" s="35" t="s">
        <v>37</v>
      </c>
      <c r="B27" s="47"/>
      <c r="C27" s="48"/>
      <c r="D27" s="20"/>
      <c r="E27" s="41"/>
      <c r="F27" s="6"/>
    </row>
    <row r="28" spans="1:7" ht="15.75">
      <c r="A28" s="35" t="s">
        <v>38</v>
      </c>
      <c r="B28" s="38"/>
      <c r="C28" s="37"/>
      <c r="E28" s="6"/>
    </row>
    <row r="29" spans="1:7" ht="15">
      <c r="A29" s="35" t="s">
        <v>29</v>
      </c>
      <c r="B29" s="38"/>
      <c r="C29" s="41"/>
      <c r="F29" s="41" t="s">
        <v>39</v>
      </c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G34"/>
  <sheetViews>
    <sheetView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0" style="1" hidden="1" customWidth="1"/>
    <col min="254" max="16384" width="17.28515625" style="1"/>
  </cols>
  <sheetData>
    <row r="1" spans="1:6" ht="15.75">
      <c r="A1" s="92" t="s">
        <v>14</v>
      </c>
      <c r="B1" s="92"/>
      <c r="C1" s="92"/>
      <c r="D1" s="92"/>
      <c r="E1" s="92"/>
      <c r="F1" s="92"/>
    </row>
    <row r="2" spans="1:6" ht="15.75">
      <c r="A2" s="92" t="s">
        <v>13</v>
      </c>
      <c r="B2" s="92"/>
      <c r="C2" s="92"/>
      <c r="D2" s="92"/>
      <c r="E2" s="92"/>
      <c r="F2" s="92"/>
    </row>
    <row r="3" spans="1:6" ht="15.75">
      <c r="A3" s="93" t="s">
        <v>42</v>
      </c>
      <c r="B3" s="93"/>
      <c r="C3" s="93"/>
      <c r="D3" s="93"/>
      <c r="E3" s="93"/>
      <c r="F3" s="93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56">
        <v>600</v>
      </c>
      <c r="B6" s="53" t="s">
        <v>10</v>
      </c>
      <c r="C6" s="23">
        <v>29949</v>
      </c>
      <c r="D6" s="43">
        <v>33968</v>
      </c>
      <c r="E6" s="49">
        <f>D6-C6</f>
        <v>4019</v>
      </c>
      <c r="F6" s="51">
        <f>ROUND(D6/C6*100,1)</f>
        <v>113.4</v>
      </c>
    </row>
    <row r="7" spans="1:6" s="9" customFormat="1" ht="15">
      <c r="A7" s="57">
        <v>601</v>
      </c>
      <c r="B7" s="54" t="s">
        <v>9</v>
      </c>
      <c r="C7" s="23">
        <v>158934</v>
      </c>
      <c r="D7" s="43">
        <v>174839</v>
      </c>
      <c r="E7" s="50">
        <f t="shared" ref="E7:E20" si="0">D7-C7</f>
        <v>15905</v>
      </c>
      <c r="F7" s="51">
        <f t="shared" ref="F7:F19" si="1">ROUND(D7/C7*100,1)</f>
        <v>110</v>
      </c>
    </row>
    <row r="8" spans="1:6" s="9" customFormat="1" ht="30">
      <c r="A8" s="57">
        <v>602</v>
      </c>
      <c r="B8" s="54" t="s">
        <v>8</v>
      </c>
      <c r="C8" s="23">
        <v>48684</v>
      </c>
      <c r="D8" s="43">
        <v>101136</v>
      </c>
      <c r="E8" s="50">
        <f t="shared" si="0"/>
        <v>52452</v>
      </c>
      <c r="F8" s="51">
        <f t="shared" si="1"/>
        <v>207.7</v>
      </c>
    </row>
    <row r="9" spans="1:6" s="9" customFormat="1" ht="30">
      <c r="A9" s="57">
        <v>604</v>
      </c>
      <c r="B9" s="54" t="s">
        <v>7</v>
      </c>
      <c r="C9" s="23">
        <v>74278</v>
      </c>
      <c r="D9" s="43">
        <v>89393</v>
      </c>
      <c r="E9" s="50">
        <f t="shared" si="0"/>
        <v>15115</v>
      </c>
      <c r="F9" s="51">
        <f t="shared" si="1"/>
        <v>120.3</v>
      </c>
    </row>
    <row r="10" spans="1:6" s="9" customFormat="1" ht="30" customHeight="1">
      <c r="A10" s="57">
        <v>605</v>
      </c>
      <c r="B10" s="54" t="s">
        <v>6</v>
      </c>
      <c r="C10" s="23">
        <v>19470</v>
      </c>
      <c r="D10" s="43">
        <v>21103</v>
      </c>
      <c r="E10" s="50">
        <f t="shared" si="0"/>
        <v>1633</v>
      </c>
      <c r="F10" s="51">
        <f t="shared" si="1"/>
        <v>108.4</v>
      </c>
    </row>
    <row r="11" spans="1:6" s="9" customFormat="1" ht="30">
      <c r="A11" s="57">
        <v>606</v>
      </c>
      <c r="B11" s="54" t="s">
        <v>18</v>
      </c>
      <c r="C11" s="23">
        <v>2208439</v>
      </c>
      <c r="D11" s="43">
        <v>2474835</v>
      </c>
      <c r="E11" s="50">
        <f t="shared" si="0"/>
        <v>266396</v>
      </c>
      <c r="F11" s="51">
        <f t="shared" si="1"/>
        <v>112.1</v>
      </c>
    </row>
    <row r="12" spans="1:6" s="9" customFormat="1" ht="30" customHeight="1">
      <c r="A12" s="57">
        <v>607</v>
      </c>
      <c r="B12" s="54" t="s">
        <v>23</v>
      </c>
      <c r="C12" s="23">
        <v>465750</v>
      </c>
      <c r="D12" s="43">
        <v>265668</v>
      </c>
      <c r="E12" s="50">
        <f t="shared" si="0"/>
        <v>-200082</v>
      </c>
      <c r="F12" s="52">
        <f t="shared" si="1"/>
        <v>57</v>
      </c>
    </row>
    <row r="13" spans="1:6" s="9" customFormat="1" ht="45">
      <c r="A13" s="57">
        <v>609</v>
      </c>
      <c r="B13" s="54" t="s">
        <v>19</v>
      </c>
      <c r="C13" s="23">
        <v>1276723</v>
      </c>
      <c r="D13" s="43">
        <v>1326767</v>
      </c>
      <c r="E13" s="50">
        <f t="shared" si="0"/>
        <v>50044</v>
      </c>
      <c r="F13" s="51">
        <f t="shared" si="1"/>
        <v>103.9</v>
      </c>
    </row>
    <row r="14" spans="1:6" s="9" customFormat="1" ht="30">
      <c r="A14" s="57">
        <v>611</v>
      </c>
      <c r="B14" s="54" t="s">
        <v>24</v>
      </c>
      <c r="C14" s="23">
        <v>118409</v>
      </c>
      <c r="D14" s="43">
        <v>129109</v>
      </c>
      <c r="E14" s="50">
        <f t="shared" si="0"/>
        <v>10700</v>
      </c>
      <c r="F14" s="51">
        <f t="shared" si="1"/>
        <v>109</v>
      </c>
    </row>
    <row r="15" spans="1:6" s="9" customFormat="1" ht="30">
      <c r="A15" s="57">
        <v>617</v>
      </c>
      <c r="B15" s="54" t="s">
        <v>5</v>
      </c>
      <c r="C15" s="23">
        <v>77764</v>
      </c>
      <c r="D15" s="43">
        <v>99842</v>
      </c>
      <c r="E15" s="50">
        <f t="shared" si="0"/>
        <v>22078</v>
      </c>
      <c r="F15" s="51">
        <f t="shared" si="1"/>
        <v>128.4</v>
      </c>
    </row>
    <row r="16" spans="1:6" s="9" customFormat="1" ht="30">
      <c r="A16" s="57">
        <v>618</v>
      </c>
      <c r="B16" s="54" t="s">
        <v>4</v>
      </c>
      <c r="C16" s="23">
        <v>63196</v>
      </c>
      <c r="D16" s="43">
        <v>75847</v>
      </c>
      <c r="E16" s="50">
        <f t="shared" si="0"/>
        <v>12651</v>
      </c>
      <c r="F16" s="51">
        <f t="shared" si="1"/>
        <v>120</v>
      </c>
    </row>
    <row r="17" spans="1:7" s="9" customFormat="1" ht="30">
      <c r="A17" s="57">
        <v>619</v>
      </c>
      <c r="B17" s="54" t="s">
        <v>3</v>
      </c>
      <c r="C17" s="23">
        <v>110076</v>
      </c>
      <c r="D17" s="43">
        <v>140222</v>
      </c>
      <c r="E17" s="50">
        <f t="shared" si="0"/>
        <v>30146</v>
      </c>
      <c r="F17" s="51">
        <f t="shared" si="1"/>
        <v>127.4</v>
      </c>
    </row>
    <row r="18" spans="1:7" s="9" customFormat="1" ht="30">
      <c r="A18" s="57">
        <v>620</v>
      </c>
      <c r="B18" s="54" t="s">
        <v>2</v>
      </c>
      <c r="C18" s="23">
        <v>582449</v>
      </c>
      <c r="D18" s="43">
        <v>567630</v>
      </c>
      <c r="E18" s="50">
        <f t="shared" si="0"/>
        <v>-14819</v>
      </c>
      <c r="F18" s="51">
        <f t="shared" si="1"/>
        <v>97.5</v>
      </c>
    </row>
    <row r="19" spans="1:7" s="9" customFormat="1" ht="30">
      <c r="A19" s="57">
        <v>621</v>
      </c>
      <c r="B19" s="54" t="s">
        <v>1</v>
      </c>
      <c r="C19" s="23">
        <v>752115</v>
      </c>
      <c r="D19" s="43">
        <v>188461</v>
      </c>
      <c r="E19" s="50">
        <f t="shared" si="0"/>
        <v>-563654</v>
      </c>
      <c r="F19" s="51">
        <f t="shared" si="1"/>
        <v>25.1</v>
      </c>
    </row>
    <row r="20" spans="1:7" s="9" customFormat="1" ht="45">
      <c r="A20" s="57">
        <v>624</v>
      </c>
      <c r="B20" s="54" t="s">
        <v>20</v>
      </c>
      <c r="C20" s="23">
        <v>41418</v>
      </c>
      <c r="D20" s="43">
        <v>46220</v>
      </c>
      <c r="E20" s="50">
        <f t="shared" si="0"/>
        <v>4802</v>
      </c>
      <c r="F20" s="51">
        <f>ROUND(D20/C20*100,1)</f>
        <v>111.6</v>
      </c>
    </row>
    <row r="21" spans="1:7" s="9" customFormat="1" ht="30.75" thickBot="1">
      <c r="A21" s="58">
        <v>643</v>
      </c>
      <c r="B21" s="55" t="s">
        <v>22</v>
      </c>
      <c r="C21" s="23">
        <v>8999</v>
      </c>
      <c r="D21" s="43">
        <v>9017</v>
      </c>
      <c r="E21" s="50">
        <f>D21-C21</f>
        <v>18</v>
      </c>
      <c r="F21" s="51">
        <f>ROUND(D21/C21*100,1)</f>
        <v>100.2</v>
      </c>
    </row>
    <row r="22" spans="1:7" s="8" customFormat="1" ht="15" thickBot="1">
      <c r="A22" s="94" t="s">
        <v>0</v>
      </c>
      <c r="B22" s="95"/>
      <c r="C22" s="24">
        <f>SUM(C6:C21)</f>
        <v>6036653</v>
      </c>
      <c r="D22" s="24">
        <f>SUM(D6:D21)</f>
        <v>5744057</v>
      </c>
      <c r="E22" s="19">
        <f>SUM(E6:E21)</f>
        <v>-292596</v>
      </c>
      <c r="F22" s="34">
        <f>ROUND(D22/C22*100,1)</f>
        <v>95.2</v>
      </c>
    </row>
    <row r="23" spans="1:7">
      <c r="A23" s="7"/>
      <c r="B23" s="7"/>
      <c r="C23" s="7"/>
      <c r="D23" s="7"/>
      <c r="E23" s="7"/>
    </row>
    <row r="24" spans="1:7" ht="12.6" customHeight="1">
      <c r="A24" s="35" t="s">
        <v>34</v>
      </c>
      <c r="B24" s="47"/>
      <c r="C24" s="48"/>
      <c r="D24" s="20"/>
      <c r="E24" s="7"/>
    </row>
    <row r="25" spans="1:7" ht="15">
      <c r="A25" s="35" t="s">
        <v>35</v>
      </c>
      <c r="B25" s="47"/>
      <c r="C25" s="48"/>
      <c r="D25" s="20"/>
      <c r="E25" s="7"/>
      <c r="F25" s="4"/>
      <c r="G25" s="21"/>
    </row>
    <row r="26" spans="1:7" s="5" customFormat="1" ht="15.75">
      <c r="A26" s="35" t="s">
        <v>36</v>
      </c>
      <c r="B26" s="47"/>
      <c r="C26" s="48"/>
      <c r="D26" s="20"/>
      <c r="E26" s="7"/>
      <c r="F26" s="6"/>
    </row>
    <row r="27" spans="1:7" ht="16.899999999999999" customHeight="1">
      <c r="A27" s="35" t="s">
        <v>37</v>
      </c>
      <c r="B27" s="47"/>
      <c r="C27" s="48"/>
      <c r="D27" s="20"/>
      <c r="E27" s="41"/>
      <c r="F27" s="6"/>
    </row>
    <row r="28" spans="1:7" ht="15.75">
      <c r="A28" s="35" t="s">
        <v>38</v>
      </c>
      <c r="B28" s="38"/>
      <c r="C28" s="37"/>
      <c r="E28" s="6"/>
    </row>
    <row r="29" spans="1:7" ht="15">
      <c r="A29" s="35" t="s">
        <v>29</v>
      </c>
      <c r="B29" s="38"/>
      <c r="C29" s="41"/>
      <c r="F29" s="41" t="s">
        <v>39</v>
      </c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C000"/>
  </sheetPr>
  <dimension ref="A1:G34"/>
  <sheetViews>
    <sheetView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0" style="1" hidden="1" customWidth="1"/>
    <col min="254" max="16384" width="17.28515625" style="1"/>
  </cols>
  <sheetData>
    <row r="1" spans="1:6" ht="15.75">
      <c r="A1" s="92" t="s">
        <v>14</v>
      </c>
      <c r="B1" s="92"/>
      <c r="C1" s="92"/>
      <c r="D1" s="92"/>
      <c r="E1" s="92"/>
      <c r="F1" s="92"/>
    </row>
    <row r="2" spans="1:6" ht="15.75">
      <c r="A2" s="92" t="s">
        <v>13</v>
      </c>
      <c r="B2" s="92"/>
      <c r="C2" s="92"/>
      <c r="D2" s="92"/>
      <c r="E2" s="92"/>
      <c r="F2" s="92"/>
    </row>
    <row r="3" spans="1:6" ht="15.75">
      <c r="A3" s="93" t="s">
        <v>43</v>
      </c>
      <c r="B3" s="93"/>
      <c r="C3" s="93"/>
      <c r="D3" s="93"/>
      <c r="E3" s="93"/>
      <c r="F3" s="93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56">
        <v>600</v>
      </c>
      <c r="B6" s="53" t="s">
        <v>10</v>
      </c>
      <c r="C6" s="23">
        <v>34256</v>
      </c>
      <c r="D6" s="46">
        <v>37861</v>
      </c>
      <c r="E6" s="49">
        <f>D6-C6</f>
        <v>3605</v>
      </c>
      <c r="F6" s="51">
        <f>ROUND(D6/C6*100,1)</f>
        <v>110.5</v>
      </c>
    </row>
    <row r="7" spans="1:6" s="9" customFormat="1" ht="15">
      <c r="A7" s="57">
        <v>601</v>
      </c>
      <c r="B7" s="54" t="s">
        <v>9</v>
      </c>
      <c r="C7" s="23">
        <v>179886</v>
      </c>
      <c r="D7" s="46">
        <v>199071</v>
      </c>
      <c r="E7" s="50">
        <f t="shared" ref="E7:E20" si="0">D7-C7</f>
        <v>19185</v>
      </c>
      <c r="F7" s="51">
        <f t="shared" ref="F7:F19" si="1">ROUND(D7/C7*100,1)</f>
        <v>110.7</v>
      </c>
    </row>
    <row r="8" spans="1:6" s="9" customFormat="1" ht="30">
      <c r="A8" s="57">
        <v>602</v>
      </c>
      <c r="B8" s="54" t="s">
        <v>8</v>
      </c>
      <c r="C8" s="23">
        <v>60695</v>
      </c>
      <c r="D8" s="46">
        <v>109712</v>
      </c>
      <c r="E8" s="50">
        <f t="shared" si="0"/>
        <v>49017</v>
      </c>
      <c r="F8" s="51">
        <f t="shared" si="1"/>
        <v>180.8</v>
      </c>
    </row>
    <row r="9" spans="1:6" s="9" customFormat="1" ht="30">
      <c r="A9" s="57">
        <v>604</v>
      </c>
      <c r="B9" s="54" t="s">
        <v>7</v>
      </c>
      <c r="C9" s="23">
        <v>84659</v>
      </c>
      <c r="D9" s="46">
        <v>100260</v>
      </c>
      <c r="E9" s="50">
        <f t="shared" si="0"/>
        <v>15601</v>
      </c>
      <c r="F9" s="51">
        <f t="shared" si="1"/>
        <v>118.4</v>
      </c>
    </row>
    <row r="10" spans="1:6" s="9" customFormat="1" ht="30" customHeight="1">
      <c r="A10" s="57">
        <v>605</v>
      </c>
      <c r="B10" s="54" t="s">
        <v>6</v>
      </c>
      <c r="C10" s="23">
        <v>22338</v>
      </c>
      <c r="D10" s="46">
        <v>23706</v>
      </c>
      <c r="E10" s="50">
        <f t="shared" si="0"/>
        <v>1368</v>
      </c>
      <c r="F10" s="51">
        <f t="shared" si="1"/>
        <v>106.1</v>
      </c>
    </row>
    <row r="11" spans="1:6" s="9" customFormat="1" ht="30">
      <c r="A11" s="57">
        <v>606</v>
      </c>
      <c r="B11" s="54" t="s">
        <v>18</v>
      </c>
      <c r="C11" s="23">
        <v>2436016</v>
      </c>
      <c r="D11" s="46">
        <v>2735975</v>
      </c>
      <c r="E11" s="50">
        <f t="shared" si="0"/>
        <v>299959</v>
      </c>
      <c r="F11" s="51">
        <f t="shared" si="1"/>
        <v>112.3</v>
      </c>
    </row>
    <row r="12" spans="1:6" s="9" customFormat="1" ht="30" customHeight="1">
      <c r="A12" s="57">
        <v>607</v>
      </c>
      <c r="B12" s="54" t="s">
        <v>23</v>
      </c>
      <c r="C12" s="23">
        <v>486980</v>
      </c>
      <c r="D12" s="46">
        <v>287595</v>
      </c>
      <c r="E12" s="50">
        <f t="shared" si="0"/>
        <v>-199385</v>
      </c>
      <c r="F12" s="52">
        <f t="shared" si="1"/>
        <v>59.1</v>
      </c>
    </row>
    <row r="13" spans="1:6" s="9" customFormat="1" ht="45">
      <c r="A13" s="57">
        <v>609</v>
      </c>
      <c r="B13" s="54" t="s">
        <v>19</v>
      </c>
      <c r="C13" s="23">
        <v>1428119</v>
      </c>
      <c r="D13" s="46">
        <v>1484493</v>
      </c>
      <c r="E13" s="50">
        <f t="shared" si="0"/>
        <v>56374</v>
      </c>
      <c r="F13" s="51">
        <f t="shared" si="1"/>
        <v>103.9</v>
      </c>
    </row>
    <row r="14" spans="1:6" s="9" customFormat="1" ht="30">
      <c r="A14" s="57">
        <v>611</v>
      </c>
      <c r="B14" s="54" t="s">
        <v>24</v>
      </c>
      <c r="C14" s="23">
        <v>131724</v>
      </c>
      <c r="D14" s="46">
        <v>141778</v>
      </c>
      <c r="E14" s="50">
        <f t="shared" si="0"/>
        <v>10054</v>
      </c>
      <c r="F14" s="51">
        <f t="shared" si="1"/>
        <v>107.6</v>
      </c>
    </row>
    <row r="15" spans="1:6" s="9" customFormat="1" ht="30">
      <c r="A15" s="57">
        <v>617</v>
      </c>
      <c r="B15" s="54" t="s">
        <v>5</v>
      </c>
      <c r="C15" s="23">
        <v>84600</v>
      </c>
      <c r="D15" s="46">
        <v>110734</v>
      </c>
      <c r="E15" s="50">
        <f t="shared" si="0"/>
        <v>26134</v>
      </c>
      <c r="F15" s="51">
        <f t="shared" si="1"/>
        <v>130.9</v>
      </c>
    </row>
    <row r="16" spans="1:6" s="9" customFormat="1" ht="30">
      <c r="A16" s="57">
        <v>618</v>
      </c>
      <c r="B16" s="54" t="s">
        <v>4</v>
      </c>
      <c r="C16" s="23">
        <v>72897</v>
      </c>
      <c r="D16" s="46">
        <v>90863</v>
      </c>
      <c r="E16" s="50">
        <f t="shared" si="0"/>
        <v>17966</v>
      </c>
      <c r="F16" s="51">
        <f t="shared" si="1"/>
        <v>124.6</v>
      </c>
    </row>
    <row r="17" spans="1:7" s="9" customFormat="1" ht="30">
      <c r="A17" s="57">
        <v>619</v>
      </c>
      <c r="B17" s="54" t="s">
        <v>3</v>
      </c>
      <c r="C17" s="23">
        <v>128165</v>
      </c>
      <c r="D17" s="46">
        <v>157992</v>
      </c>
      <c r="E17" s="50">
        <f t="shared" si="0"/>
        <v>29827</v>
      </c>
      <c r="F17" s="51">
        <f t="shared" si="1"/>
        <v>123.3</v>
      </c>
    </row>
    <row r="18" spans="1:7" s="9" customFormat="1" ht="30">
      <c r="A18" s="57">
        <v>620</v>
      </c>
      <c r="B18" s="54" t="s">
        <v>2</v>
      </c>
      <c r="C18" s="23">
        <v>855189</v>
      </c>
      <c r="D18" s="46">
        <v>798824</v>
      </c>
      <c r="E18" s="50">
        <f t="shared" si="0"/>
        <v>-56365</v>
      </c>
      <c r="F18" s="51">
        <f t="shared" si="1"/>
        <v>93.4</v>
      </c>
    </row>
    <row r="19" spans="1:7" s="9" customFormat="1" ht="30">
      <c r="A19" s="57">
        <v>621</v>
      </c>
      <c r="B19" s="54" t="s">
        <v>1</v>
      </c>
      <c r="C19" s="23">
        <v>845627</v>
      </c>
      <c r="D19" s="46">
        <v>224155</v>
      </c>
      <c r="E19" s="50">
        <f t="shared" si="0"/>
        <v>-621472</v>
      </c>
      <c r="F19" s="51">
        <f t="shared" si="1"/>
        <v>26.5</v>
      </c>
    </row>
    <row r="20" spans="1:7" s="9" customFormat="1" ht="45">
      <c r="A20" s="57">
        <v>624</v>
      </c>
      <c r="B20" s="54" t="s">
        <v>20</v>
      </c>
      <c r="C20" s="23">
        <v>48852</v>
      </c>
      <c r="D20" s="46">
        <v>51668</v>
      </c>
      <c r="E20" s="50">
        <f t="shared" si="0"/>
        <v>2816</v>
      </c>
      <c r="F20" s="51">
        <f>ROUND(D20/C20*100,1)</f>
        <v>105.8</v>
      </c>
    </row>
    <row r="21" spans="1:7" s="9" customFormat="1" ht="30.75" thickBot="1">
      <c r="A21" s="58">
        <v>643</v>
      </c>
      <c r="B21" s="55" t="s">
        <v>22</v>
      </c>
      <c r="C21" s="23">
        <v>10047</v>
      </c>
      <c r="D21" s="46">
        <v>10112</v>
      </c>
      <c r="E21" s="50">
        <f>D21-C21</f>
        <v>65</v>
      </c>
      <c r="F21" s="51">
        <f>ROUND(D21/C21*100,1)</f>
        <v>100.6</v>
      </c>
    </row>
    <row r="22" spans="1:7" s="8" customFormat="1" ht="15" thickBot="1">
      <c r="A22" s="94" t="s">
        <v>0</v>
      </c>
      <c r="B22" s="95"/>
      <c r="C22" s="24">
        <f>SUM(C6:C21)</f>
        <v>6910050</v>
      </c>
      <c r="D22" s="24">
        <f>SUM(D6:D21)</f>
        <v>6564799</v>
      </c>
      <c r="E22" s="19">
        <f>SUM(E6:E21)</f>
        <v>-345251</v>
      </c>
      <c r="F22" s="34">
        <f>ROUND(D22/C22*100,1)</f>
        <v>95</v>
      </c>
    </row>
    <row r="23" spans="1:7">
      <c r="A23" s="7"/>
      <c r="B23" s="7"/>
      <c r="C23" s="7"/>
      <c r="D23" s="7"/>
      <c r="E23" s="7"/>
    </row>
    <row r="24" spans="1:7" ht="12.6" customHeight="1">
      <c r="A24" s="35" t="s">
        <v>34</v>
      </c>
      <c r="B24" s="47"/>
      <c r="C24" s="48"/>
      <c r="D24" s="20"/>
      <c r="E24" s="7"/>
    </row>
    <row r="25" spans="1:7" ht="15">
      <c r="A25" s="35" t="s">
        <v>35</v>
      </c>
      <c r="B25" s="47"/>
      <c r="C25" s="48"/>
      <c r="D25" s="20"/>
      <c r="E25" s="7"/>
      <c r="F25" s="4"/>
      <c r="G25" s="21"/>
    </row>
    <row r="26" spans="1:7" s="5" customFormat="1" ht="15.75">
      <c r="A26" s="35" t="s">
        <v>36</v>
      </c>
      <c r="B26" s="47"/>
      <c r="C26" s="48"/>
      <c r="D26" s="20"/>
      <c r="E26" s="7"/>
      <c r="F26" s="6"/>
    </row>
    <row r="27" spans="1:7" ht="16.899999999999999" customHeight="1">
      <c r="A27" s="35" t="s">
        <v>37</v>
      </c>
      <c r="B27" s="47"/>
      <c r="C27" s="48"/>
      <c r="D27" s="20"/>
      <c r="E27" s="41"/>
      <c r="F27" s="6"/>
    </row>
    <row r="28" spans="1:7" ht="15.75">
      <c r="A28" s="35" t="s">
        <v>38</v>
      </c>
      <c r="B28" s="38"/>
      <c r="C28" s="37"/>
      <c r="E28" s="6"/>
    </row>
    <row r="29" spans="1:7" ht="15">
      <c r="A29" s="35" t="s">
        <v>29</v>
      </c>
      <c r="B29" s="38"/>
      <c r="C29" s="41"/>
      <c r="F29" s="41" t="s">
        <v>39</v>
      </c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G34"/>
  <sheetViews>
    <sheetView topLeftCell="A16"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0" style="1" hidden="1" customWidth="1"/>
    <col min="254" max="16384" width="17.28515625" style="1"/>
  </cols>
  <sheetData>
    <row r="1" spans="1:6" ht="15.75">
      <c r="A1" s="92" t="s">
        <v>14</v>
      </c>
      <c r="B1" s="92"/>
      <c r="C1" s="92"/>
      <c r="D1" s="92"/>
      <c r="E1" s="92"/>
      <c r="F1" s="92"/>
    </row>
    <row r="2" spans="1:6" ht="15.75">
      <c r="A2" s="92" t="s">
        <v>13</v>
      </c>
      <c r="B2" s="92"/>
      <c r="C2" s="92"/>
      <c r="D2" s="92"/>
      <c r="E2" s="92"/>
      <c r="F2" s="92"/>
    </row>
    <row r="3" spans="1:6" ht="15.75">
      <c r="A3" s="93" t="s">
        <v>44</v>
      </c>
      <c r="B3" s="93"/>
      <c r="C3" s="93"/>
      <c r="D3" s="93"/>
      <c r="E3" s="93"/>
      <c r="F3" s="93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56">
        <v>600</v>
      </c>
      <c r="B6" s="53" t="s">
        <v>10</v>
      </c>
      <c r="C6" s="46">
        <v>38310</v>
      </c>
      <c r="D6" s="46">
        <v>41636</v>
      </c>
      <c r="E6" s="49">
        <f>D6-C6</f>
        <v>3326</v>
      </c>
      <c r="F6" s="51">
        <f>ROUND(D6/C6*100,1)</f>
        <v>108.7</v>
      </c>
    </row>
    <row r="7" spans="1:6" s="9" customFormat="1" ht="15">
      <c r="A7" s="57">
        <v>601</v>
      </c>
      <c r="B7" s="54" t="s">
        <v>9</v>
      </c>
      <c r="C7" s="46">
        <v>207841</v>
      </c>
      <c r="D7" s="46">
        <v>226861</v>
      </c>
      <c r="E7" s="50">
        <f t="shared" ref="E7:E20" si="0">D7-C7</f>
        <v>19020</v>
      </c>
      <c r="F7" s="51">
        <f t="shared" ref="F7:F19" si="1">ROUND(D7/C7*100,1)</f>
        <v>109.2</v>
      </c>
    </row>
    <row r="8" spans="1:6" s="9" customFormat="1" ht="30">
      <c r="A8" s="57">
        <v>602</v>
      </c>
      <c r="B8" s="54" t="s">
        <v>8</v>
      </c>
      <c r="C8" s="46">
        <v>69115</v>
      </c>
      <c r="D8" s="46">
        <v>126924</v>
      </c>
      <c r="E8" s="50">
        <f t="shared" si="0"/>
        <v>57809</v>
      </c>
      <c r="F8" s="51">
        <f t="shared" si="1"/>
        <v>183.6</v>
      </c>
    </row>
    <row r="9" spans="1:6" s="9" customFormat="1" ht="30">
      <c r="A9" s="57">
        <v>604</v>
      </c>
      <c r="B9" s="54" t="s">
        <v>7</v>
      </c>
      <c r="C9" s="46">
        <v>94873</v>
      </c>
      <c r="D9" s="46">
        <v>111992</v>
      </c>
      <c r="E9" s="50">
        <f t="shared" si="0"/>
        <v>17119</v>
      </c>
      <c r="F9" s="51">
        <f t="shared" si="1"/>
        <v>118</v>
      </c>
    </row>
    <row r="10" spans="1:6" s="9" customFormat="1" ht="30" customHeight="1">
      <c r="A10" s="57">
        <v>605</v>
      </c>
      <c r="B10" s="54" t="s">
        <v>6</v>
      </c>
      <c r="C10" s="46">
        <v>25210</v>
      </c>
      <c r="D10" s="46">
        <v>26425</v>
      </c>
      <c r="E10" s="50">
        <f t="shared" si="0"/>
        <v>1215</v>
      </c>
      <c r="F10" s="51">
        <f t="shared" si="1"/>
        <v>104.8</v>
      </c>
    </row>
    <row r="11" spans="1:6" s="9" customFormat="1" ht="30">
      <c r="A11" s="57">
        <v>606</v>
      </c>
      <c r="B11" s="54" t="s">
        <v>18</v>
      </c>
      <c r="C11" s="46">
        <v>2704190</v>
      </c>
      <c r="D11" s="46">
        <v>3052729</v>
      </c>
      <c r="E11" s="50">
        <f t="shared" si="0"/>
        <v>348539</v>
      </c>
      <c r="F11" s="51">
        <f t="shared" si="1"/>
        <v>112.9</v>
      </c>
    </row>
    <row r="12" spans="1:6" s="9" customFormat="1" ht="30" customHeight="1">
      <c r="A12" s="57">
        <v>607</v>
      </c>
      <c r="B12" s="54" t="s">
        <v>23</v>
      </c>
      <c r="C12" s="46">
        <v>524814</v>
      </c>
      <c r="D12" s="46">
        <v>322689</v>
      </c>
      <c r="E12" s="50">
        <f t="shared" si="0"/>
        <v>-202125</v>
      </c>
      <c r="F12" s="52">
        <f t="shared" si="1"/>
        <v>61.5</v>
      </c>
    </row>
    <row r="13" spans="1:6" s="9" customFormat="1" ht="45">
      <c r="A13" s="57">
        <v>609</v>
      </c>
      <c r="B13" s="54" t="s">
        <v>19</v>
      </c>
      <c r="C13" s="46">
        <v>1579866</v>
      </c>
      <c r="D13" s="46">
        <v>1642740</v>
      </c>
      <c r="E13" s="50">
        <f t="shared" si="0"/>
        <v>62874</v>
      </c>
      <c r="F13" s="51">
        <f t="shared" si="1"/>
        <v>104</v>
      </c>
    </row>
    <row r="14" spans="1:6" s="9" customFormat="1" ht="30">
      <c r="A14" s="57">
        <v>611</v>
      </c>
      <c r="B14" s="54" t="s">
        <v>24</v>
      </c>
      <c r="C14" s="46">
        <v>153880</v>
      </c>
      <c r="D14" s="46">
        <v>161168</v>
      </c>
      <c r="E14" s="50">
        <f t="shared" si="0"/>
        <v>7288</v>
      </c>
      <c r="F14" s="51">
        <f t="shared" si="1"/>
        <v>104.7</v>
      </c>
    </row>
    <row r="15" spans="1:6" s="9" customFormat="1" ht="30">
      <c r="A15" s="57">
        <v>617</v>
      </c>
      <c r="B15" s="54" t="s">
        <v>5</v>
      </c>
      <c r="C15" s="46">
        <v>92678</v>
      </c>
      <c r="D15" s="46">
        <v>120692</v>
      </c>
      <c r="E15" s="50">
        <f t="shared" si="0"/>
        <v>28014</v>
      </c>
      <c r="F15" s="51">
        <f t="shared" si="1"/>
        <v>130.19999999999999</v>
      </c>
    </row>
    <row r="16" spans="1:6" s="9" customFormat="1" ht="30">
      <c r="A16" s="57">
        <v>618</v>
      </c>
      <c r="B16" s="54" t="s">
        <v>4</v>
      </c>
      <c r="C16" s="46">
        <v>85524</v>
      </c>
      <c r="D16" s="46">
        <v>100696</v>
      </c>
      <c r="E16" s="50">
        <f t="shared" si="0"/>
        <v>15172</v>
      </c>
      <c r="F16" s="51">
        <f t="shared" si="1"/>
        <v>117.7</v>
      </c>
    </row>
    <row r="17" spans="1:7" s="9" customFormat="1" ht="30">
      <c r="A17" s="57">
        <v>619</v>
      </c>
      <c r="B17" s="54" t="s">
        <v>3</v>
      </c>
      <c r="C17" s="46">
        <v>141430</v>
      </c>
      <c r="D17" s="46">
        <v>188633</v>
      </c>
      <c r="E17" s="50">
        <f t="shared" si="0"/>
        <v>47203</v>
      </c>
      <c r="F17" s="51">
        <f t="shared" si="1"/>
        <v>133.4</v>
      </c>
    </row>
    <row r="18" spans="1:7" s="9" customFormat="1" ht="30">
      <c r="A18" s="57">
        <v>620</v>
      </c>
      <c r="B18" s="54" t="s">
        <v>2</v>
      </c>
      <c r="C18" s="46">
        <v>950317</v>
      </c>
      <c r="D18" s="46">
        <v>963333</v>
      </c>
      <c r="E18" s="50">
        <f t="shared" si="0"/>
        <v>13016</v>
      </c>
      <c r="F18" s="51">
        <f t="shared" si="1"/>
        <v>101.4</v>
      </c>
    </row>
    <row r="19" spans="1:7" s="9" customFormat="1" ht="30">
      <c r="A19" s="57">
        <v>621</v>
      </c>
      <c r="B19" s="54" t="s">
        <v>1</v>
      </c>
      <c r="C19" s="46">
        <v>945515</v>
      </c>
      <c r="D19" s="46">
        <v>318289</v>
      </c>
      <c r="E19" s="50">
        <f t="shared" si="0"/>
        <v>-627226</v>
      </c>
      <c r="F19" s="51">
        <f t="shared" si="1"/>
        <v>33.700000000000003</v>
      </c>
    </row>
    <row r="20" spans="1:7" s="9" customFormat="1" ht="45">
      <c r="A20" s="57">
        <v>624</v>
      </c>
      <c r="B20" s="54" t="s">
        <v>20</v>
      </c>
      <c r="C20" s="46">
        <v>60334</v>
      </c>
      <c r="D20" s="46">
        <v>60279</v>
      </c>
      <c r="E20" s="50">
        <f t="shared" si="0"/>
        <v>-55</v>
      </c>
      <c r="F20" s="51">
        <f>ROUND(D20/C20*100,1)</f>
        <v>99.9</v>
      </c>
    </row>
    <row r="21" spans="1:7" s="9" customFormat="1" ht="30.75" thickBot="1">
      <c r="A21" s="58">
        <v>643</v>
      </c>
      <c r="B21" s="55" t="s">
        <v>22</v>
      </c>
      <c r="C21" s="46">
        <v>11337</v>
      </c>
      <c r="D21" s="46">
        <v>11606</v>
      </c>
      <c r="E21" s="50">
        <f>D21-C21</f>
        <v>269</v>
      </c>
      <c r="F21" s="51">
        <f>ROUND(D21/C21*100,1)</f>
        <v>102.4</v>
      </c>
    </row>
    <row r="22" spans="1:7" s="8" customFormat="1" ht="15" thickBot="1">
      <c r="A22" s="94" t="s">
        <v>0</v>
      </c>
      <c r="B22" s="95"/>
      <c r="C22" s="24">
        <f>SUM(C6:C21)</f>
        <v>7685234</v>
      </c>
      <c r="D22" s="24">
        <f>SUM(D6:D21)</f>
        <v>7476692</v>
      </c>
      <c r="E22" s="19">
        <f>SUM(E6:E21)</f>
        <v>-208542</v>
      </c>
      <c r="F22" s="34">
        <f>ROUND(D22/C22*100,1)</f>
        <v>97.3</v>
      </c>
    </row>
    <row r="23" spans="1:7">
      <c r="A23" s="7"/>
      <c r="B23" s="7"/>
      <c r="C23" s="7"/>
      <c r="D23" s="7"/>
      <c r="E23" s="7"/>
    </row>
    <row r="24" spans="1:7" ht="12.6" customHeight="1">
      <c r="A24" s="35" t="s">
        <v>34</v>
      </c>
      <c r="B24" s="47"/>
      <c r="C24" s="48"/>
      <c r="D24" s="20"/>
      <c r="E24" s="7"/>
    </row>
    <row r="25" spans="1:7" ht="15">
      <c r="A25" s="35" t="s">
        <v>35</v>
      </c>
      <c r="B25" s="47"/>
      <c r="C25" s="48"/>
      <c r="D25" s="20"/>
      <c r="E25" s="7"/>
      <c r="F25" s="4"/>
      <c r="G25" s="21"/>
    </row>
    <row r="26" spans="1:7" s="5" customFormat="1" ht="15.75">
      <c r="A26" s="35" t="s">
        <v>36</v>
      </c>
      <c r="B26" s="47"/>
      <c r="C26" s="48"/>
      <c r="D26" s="20"/>
      <c r="E26" s="7"/>
      <c r="F26" s="6"/>
    </row>
    <row r="27" spans="1:7" ht="16.899999999999999" customHeight="1">
      <c r="A27" s="35" t="s">
        <v>37</v>
      </c>
      <c r="B27" s="47"/>
      <c r="C27" s="48"/>
      <c r="D27" s="20"/>
      <c r="E27" s="41"/>
      <c r="F27" s="6"/>
    </row>
    <row r="28" spans="1:7" ht="15.75">
      <c r="A28" s="35" t="s">
        <v>38</v>
      </c>
      <c r="B28" s="38"/>
      <c r="C28" s="37"/>
      <c r="E28" s="6"/>
    </row>
    <row r="29" spans="1:7" ht="15">
      <c r="A29" s="35" t="s">
        <v>29</v>
      </c>
      <c r="B29" s="38"/>
      <c r="C29" s="41"/>
      <c r="F29" s="41" t="s">
        <v>39</v>
      </c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</sheetPr>
  <dimension ref="A1:G34"/>
  <sheetViews>
    <sheetView topLeftCell="A22" workbookViewId="0">
      <selection activeCell="A24" sqref="A24:F29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0" style="1" hidden="1" customWidth="1"/>
    <col min="254" max="16384" width="17.28515625" style="1"/>
  </cols>
  <sheetData>
    <row r="1" spans="1:6" ht="15.75">
      <c r="A1" s="92" t="s">
        <v>14</v>
      </c>
      <c r="B1" s="92"/>
      <c r="C1" s="92"/>
      <c r="D1" s="92"/>
      <c r="E1" s="92"/>
      <c r="F1" s="92"/>
    </row>
    <row r="2" spans="1:6" ht="15.75">
      <c r="A2" s="92" t="s">
        <v>13</v>
      </c>
      <c r="B2" s="92"/>
      <c r="C2" s="92"/>
      <c r="D2" s="92"/>
      <c r="E2" s="92"/>
      <c r="F2" s="92"/>
    </row>
    <row r="3" spans="1:6" ht="15.75">
      <c r="A3" s="93" t="s">
        <v>45</v>
      </c>
      <c r="B3" s="93"/>
      <c r="C3" s="93"/>
      <c r="D3" s="93"/>
      <c r="E3" s="93"/>
      <c r="F3" s="93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56">
        <v>600</v>
      </c>
      <c r="B6" s="53" t="s">
        <v>10</v>
      </c>
      <c r="C6" s="46">
        <v>44795</v>
      </c>
      <c r="D6" s="46">
        <v>49186</v>
      </c>
      <c r="E6" s="49">
        <f>D6-C6</f>
        <v>4391</v>
      </c>
      <c r="F6" s="51">
        <f>ROUND(D6/C6*100,1)</f>
        <v>109.8</v>
      </c>
    </row>
    <row r="7" spans="1:6" s="9" customFormat="1" ht="15">
      <c r="A7" s="57">
        <v>601</v>
      </c>
      <c r="B7" s="54" t="s">
        <v>9</v>
      </c>
      <c r="C7" s="46">
        <v>229422</v>
      </c>
      <c r="D7" s="46">
        <v>252436</v>
      </c>
      <c r="E7" s="50">
        <f t="shared" ref="E7:E20" si="0">D7-C7</f>
        <v>23014</v>
      </c>
      <c r="F7" s="51">
        <f t="shared" ref="F7:F19" si="1">ROUND(D7/C7*100,1)</f>
        <v>110</v>
      </c>
    </row>
    <row r="8" spans="1:6" s="9" customFormat="1" ht="30">
      <c r="A8" s="57">
        <v>602</v>
      </c>
      <c r="B8" s="54" t="s">
        <v>8</v>
      </c>
      <c r="C8" s="46">
        <v>76567</v>
      </c>
      <c r="D8" s="46">
        <v>142673</v>
      </c>
      <c r="E8" s="50">
        <f t="shared" si="0"/>
        <v>66106</v>
      </c>
      <c r="F8" s="51">
        <f t="shared" si="1"/>
        <v>186.3</v>
      </c>
    </row>
    <row r="9" spans="1:6" s="9" customFormat="1" ht="30">
      <c r="A9" s="57">
        <v>604</v>
      </c>
      <c r="B9" s="54" t="s">
        <v>7</v>
      </c>
      <c r="C9" s="46">
        <v>105889</v>
      </c>
      <c r="D9" s="46">
        <v>124353</v>
      </c>
      <c r="E9" s="50">
        <f t="shared" si="0"/>
        <v>18464</v>
      </c>
      <c r="F9" s="51">
        <f t="shared" si="1"/>
        <v>117.4</v>
      </c>
    </row>
    <row r="10" spans="1:6" s="9" customFormat="1" ht="30" customHeight="1">
      <c r="A10" s="57">
        <v>605</v>
      </c>
      <c r="B10" s="54" t="s">
        <v>6</v>
      </c>
      <c r="C10" s="46">
        <v>27886</v>
      </c>
      <c r="D10" s="46">
        <v>29503</v>
      </c>
      <c r="E10" s="50">
        <f t="shared" si="0"/>
        <v>1617</v>
      </c>
      <c r="F10" s="51">
        <f t="shared" si="1"/>
        <v>105.8</v>
      </c>
    </row>
    <row r="11" spans="1:6" s="9" customFormat="1" ht="30">
      <c r="A11" s="57">
        <v>606</v>
      </c>
      <c r="B11" s="54" t="s">
        <v>18</v>
      </c>
      <c r="C11" s="46">
        <v>3021732</v>
      </c>
      <c r="D11" s="46">
        <v>3423562</v>
      </c>
      <c r="E11" s="50">
        <f t="shared" si="0"/>
        <v>401830</v>
      </c>
      <c r="F11" s="51">
        <f t="shared" si="1"/>
        <v>113.3</v>
      </c>
    </row>
    <row r="12" spans="1:6" s="9" customFormat="1" ht="30" customHeight="1">
      <c r="A12" s="57">
        <v>607</v>
      </c>
      <c r="B12" s="54" t="s">
        <v>23</v>
      </c>
      <c r="C12" s="46">
        <v>563017</v>
      </c>
      <c r="D12" s="46">
        <v>357846</v>
      </c>
      <c r="E12" s="50">
        <f t="shared" si="0"/>
        <v>-205171</v>
      </c>
      <c r="F12" s="52">
        <f t="shared" si="1"/>
        <v>63.6</v>
      </c>
    </row>
    <row r="13" spans="1:6" s="9" customFormat="1" ht="45">
      <c r="A13" s="57">
        <v>609</v>
      </c>
      <c r="B13" s="54" t="s">
        <v>19</v>
      </c>
      <c r="C13" s="46">
        <v>1734127</v>
      </c>
      <c r="D13" s="46">
        <v>1804507</v>
      </c>
      <c r="E13" s="50">
        <f t="shared" si="0"/>
        <v>70380</v>
      </c>
      <c r="F13" s="51">
        <f t="shared" si="1"/>
        <v>104.1</v>
      </c>
    </row>
    <row r="14" spans="1:6" s="9" customFormat="1" ht="30">
      <c r="A14" s="57">
        <v>611</v>
      </c>
      <c r="B14" s="54" t="s">
        <v>24</v>
      </c>
      <c r="C14" s="46">
        <v>169333</v>
      </c>
      <c r="D14" s="46">
        <v>182843</v>
      </c>
      <c r="E14" s="50">
        <f t="shared" si="0"/>
        <v>13510</v>
      </c>
      <c r="F14" s="51">
        <f t="shared" si="1"/>
        <v>108</v>
      </c>
    </row>
    <row r="15" spans="1:6" s="9" customFormat="1" ht="30">
      <c r="A15" s="57">
        <v>617</v>
      </c>
      <c r="B15" s="54" t="s">
        <v>5</v>
      </c>
      <c r="C15" s="46">
        <v>99878</v>
      </c>
      <c r="D15" s="46">
        <v>129435</v>
      </c>
      <c r="E15" s="50">
        <f t="shared" si="0"/>
        <v>29557</v>
      </c>
      <c r="F15" s="51">
        <f t="shared" si="1"/>
        <v>129.6</v>
      </c>
    </row>
    <row r="16" spans="1:6" s="9" customFormat="1" ht="30">
      <c r="A16" s="57">
        <v>618</v>
      </c>
      <c r="B16" s="54" t="s">
        <v>4</v>
      </c>
      <c r="C16" s="46">
        <v>93056</v>
      </c>
      <c r="D16" s="46">
        <v>111482</v>
      </c>
      <c r="E16" s="50">
        <f t="shared" si="0"/>
        <v>18426</v>
      </c>
      <c r="F16" s="51">
        <f t="shared" si="1"/>
        <v>119.8</v>
      </c>
    </row>
    <row r="17" spans="1:7" s="9" customFormat="1" ht="30">
      <c r="A17" s="57">
        <v>619</v>
      </c>
      <c r="B17" s="54" t="s">
        <v>3</v>
      </c>
      <c r="C17" s="46">
        <v>152824</v>
      </c>
      <c r="D17" s="46">
        <v>204064</v>
      </c>
      <c r="E17" s="50">
        <f t="shared" si="0"/>
        <v>51240</v>
      </c>
      <c r="F17" s="51">
        <f t="shared" si="1"/>
        <v>133.5</v>
      </c>
    </row>
    <row r="18" spans="1:7" s="9" customFormat="1" ht="30">
      <c r="A18" s="57">
        <v>620</v>
      </c>
      <c r="B18" s="54" t="s">
        <v>2</v>
      </c>
      <c r="C18" s="46">
        <v>1007206</v>
      </c>
      <c r="D18" s="46">
        <v>1217684</v>
      </c>
      <c r="E18" s="50">
        <f t="shared" si="0"/>
        <v>210478</v>
      </c>
      <c r="F18" s="51">
        <f t="shared" si="1"/>
        <v>120.9</v>
      </c>
    </row>
    <row r="19" spans="1:7" s="9" customFormat="1" ht="30">
      <c r="A19" s="57">
        <v>621</v>
      </c>
      <c r="B19" s="54" t="s">
        <v>1</v>
      </c>
      <c r="C19" s="46">
        <v>979665</v>
      </c>
      <c r="D19" s="46">
        <v>665297</v>
      </c>
      <c r="E19" s="50">
        <f t="shared" si="0"/>
        <v>-314368</v>
      </c>
      <c r="F19" s="51">
        <f t="shared" si="1"/>
        <v>67.900000000000006</v>
      </c>
    </row>
    <row r="20" spans="1:7" s="9" customFormat="1" ht="45">
      <c r="A20" s="57">
        <v>624</v>
      </c>
      <c r="B20" s="54" t="s">
        <v>20</v>
      </c>
      <c r="C20" s="46">
        <v>66092</v>
      </c>
      <c r="D20" s="46">
        <v>67530</v>
      </c>
      <c r="E20" s="50">
        <f t="shared" si="0"/>
        <v>1438</v>
      </c>
      <c r="F20" s="51">
        <f>ROUND(D20/C20*100,1)</f>
        <v>102.2</v>
      </c>
    </row>
    <row r="21" spans="1:7" s="9" customFormat="1" ht="30.75" thickBot="1">
      <c r="A21" s="58">
        <v>643</v>
      </c>
      <c r="B21" s="55" t="s">
        <v>22</v>
      </c>
      <c r="C21" s="46">
        <v>12405</v>
      </c>
      <c r="D21" s="46">
        <v>12744</v>
      </c>
      <c r="E21" s="50">
        <f>D21-C21</f>
        <v>339</v>
      </c>
      <c r="F21" s="51">
        <f>ROUND(D21/C21*100,1)</f>
        <v>102.7</v>
      </c>
    </row>
    <row r="22" spans="1:7" s="8" customFormat="1" ht="15" thickBot="1">
      <c r="A22" s="94" t="s">
        <v>0</v>
      </c>
      <c r="B22" s="95"/>
      <c r="C22" s="24">
        <f>SUM(C6:C21)</f>
        <v>8383894</v>
      </c>
      <c r="D22" s="24">
        <f>SUM(D6:D21)</f>
        <v>8775145</v>
      </c>
      <c r="E22" s="19">
        <f>SUM(E6:E21)</f>
        <v>391251</v>
      </c>
      <c r="F22" s="34">
        <f>ROUND(D22/C22*100,1)</f>
        <v>104.7</v>
      </c>
    </row>
    <row r="23" spans="1:7">
      <c r="A23" s="7"/>
      <c r="B23" s="7"/>
      <c r="C23" s="7"/>
      <c r="D23" s="7"/>
      <c r="E23" s="7"/>
    </row>
    <row r="24" spans="1:7" ht="12.6" customHeight="1">
      <c r="A24" s="35" t="s">
        <v>34</v>
      </c>
      <c r="B24" s="47"/>
      <c r="C24" s="48"/>
      <c r="D24" s="20"/>
      <c r="E24" s="7"/>
    </row>
    <row r="25" spans="1:7" ht="15">
      <c r="A25" s="35" t="s">
        <v>35</v>
      </c>
      <c r="B25" s="47"/>
      <c r="C25" s="48"/>
      <c r="D25" s="20"/>
      <c r="E25" s="7"/>
      <c r="F25" s="4"/>
      <c r="G25" s="21"/>
    </row>
    <row r="26" spans="1:7" s="5" customFormat="1" ht="15.75">
      <c r="A26" s="35" t="s">
        <v>36</v>
      </c>
      <c r="B26" s="47"/>
      <c r="C26" s="48"/>
      <c r="D26" s="20"/>
      <c r="E26" s="7"/>
      <c r="F26" s="6"/>
    </row>
    <row r="27" spans="1:7" ht="16.899999999999999" customHeight="1">
      <c r="A27" s="35" t="s">
        <v>37</v>
      </c>
      <c r="B27" s="47"/>
      <c r="C27" s="48"/>
      <c r="D27" s="20"/>
      <c r="E27" s="41"/>
      <c r="F27" s="6"/>
    </row>
    <row r="28" spans="1:7" ht="15.75">
      <c r="A28" s="35" t="s">
        <v>38</v>
      </c>
      <c r="B28" s="38"/>
      <c r="C28" s="37"/>
      <c r="E28" s="6"/>
    </row>
    <row r="29" spans="1:7" ht="15">
      <c r="A29" s="35" t="s">
        <v>29</v>
      </c>
      <c r="B29" s="38"/>
      <c r="C29" s="41"/>
      <c r="F29" s="41" t="s">
        <v>39</v>
      </c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R34"/>
  <sheetViews>
    <sheetView topLeftCell="A4" workbookViewId="0">
      <selection activeCell="D6" sqref="D6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hidden="1" customWidth="1"/>
    <col min="9" max="9" width="7.85546875" style="1" hidden="1" customWidth="1"/>
    <col min="10" max="10" width="28.7109375" style="1" hidden="1" customWidth="1"/>
    <col min="11" max="11" width="7.85546875" style="1" customWidth="1"/>
    <col min="12" max="12" width="15" style="1" hidden="1" customWidth="1"/>
    <col min="13" max="13" width="7.85546875" style="1" hidden="1" customWidth="1"/>
    <col min="14" max="14" width="13.140625" style="1" hidden="1" customWidth="1"/>
    <col min="15" max="15" width="7.85546875" style="1" hidden="1" customWidth="1"/>
    <col min="16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0" style="1" hidden="1" customWidth="1"/>
    <col min="256" max="16384" width="17.28515625" style="1"/>
  </cols>
  <sheetData>
    <row r="1" spans="1:18" ht="15.75">
      <c r="A1" s="92" t="s">
        <v>14</v>
      </c>
      <c r="B1" s="92"/>
      <c r="C1" s="92"/>
      <c r="D1" s="92"/>
      <c r="E1" s="92"/>
      <c r="F1" s="92"/>
    </row>
    <row r="2" spans="1:18" ht="15.75">
      <c r="A2" s="92" t="s">
        <v>13</v>
      </c>
      <c r="B2" s="92"/>
      <c r="C2" s="92"/>
      <c r="D2" s="92"/>
      <c r="E2" s="92"/>
      <c r="F2" s="92"/>
    </row>
    <row r="3" spans="1:18" ht="15.75">
      <c r="A3" s="93" t="s">
        <v>48</v>
      </c>
      <c r="B3" s="93"/>
      <c r="C3" s="93"/>
      <c r="D3" s="93"/>
      <c r="E3" s="93"/>
      <c r="F3" s="93"/>
    </row>
    <row r="4" spans="1:18" ht="15">
      <c r="A4" s="12"/>
      <c r="B4" s="12"/>
      <c r="C4" s="12"/>
      <c r="D4" s="12"/>
      <c r="E4" s="1"/>
      <c r="F4" s="32" t="s">
        <v>17</v>
      </c>
    </row>
    <row r="5" spans="1:18" s="11" customFormat="1" ht="54.95" customHeight="1" thickBot="1">
      <c r="A5" s="60" t="s">
        <v>12</v>
      </c>
      <c r="B5" s="60" t="s">
        <v>11</v>
      </c>
      <c r="C5" s="61" t="s">
        <v>49</v>
      </c>
      <c r="D5" s="61" t="s">
        <v>50</v>
      </c>
      <c r="E5" s="62" t="s">
        <v>15</v>
      </c>
      <c r="F5" s="62" t="s">
        <v>16</v>
      </c>
    </row>
    <row r="6" spans="1:18" s="9" customFormat="1" ht="15">
      <c r="A6" s="17">
        <v>600</v>
      </c>
      <c r="B6" s="18" t="s">
        <v>10</v>
      </c>
      <c r="C6" s="23">
        <f>L6/1000</f>
        <v>10106.535029999999</v>
      </c>
      <c r="D6" s="59">
        <f>N6/1000</f>
        <v>11608.86436</v>
      </c>
      <c r="E6" s="14">
        <f>D6-C6</f>
        <v>1502.3293300000005</v>
      </c>
      <c r="F6" s="13">
        <f>ROUND(D6/C6*100,1)</f>
        <v>114.9</v>
      </c>
      <c r="H6" s="71">
        <v>10106535.029999999</v>
      </c>
      <c r="J6" s="71">
        <v>11608864.359999999</v>
      </c>
      <c r="L6" s="74">
        <v>10106535.029999999</v>
      </c>
      <c r="N6" s="72">
        <v>11608864.359999999</v>
      </c>
    </row>
    <row r="7" spans="1:18" s="9" customFormat="1" ht="15">
      <c r="A7" s="15">
        <v>601</v>
      </c>
      <c r="B7" s="10" t="s">
        <v>9</v>
      </c>
      <c r="C7" s="23">
        <f t="shared" ref="C7:C21" si="0">L7/1000</f>
        <v>51591.304329999999</v>
      </c>
      <c r="D7" s="59">
        <f t="shared" ref="D7:D21" si="1">N7/1000</f>
        <v>53786.131009999997</v>
      </c>
      <c r="E7" s="16">
        <f t="shared" ref="E7:E20" si="2">D7-C7</f>
        <v>2194.8266799999983</v>
      </c>
      <c r="F7" s="13">
        <f t="shared" ref="F7:F19" si="3">ROUND(D7/C7*100,1)</f>
        <v>104.3</v>
      </c>
      <c r="H7" s="70">
        <v>51591304.329999998</v>
      </c>
      <c r="J7" s="70">
        <v>53801028.119999997</v>
      </c>
      <c r="L7" s="72">
        <v>51591304.329999998</v>
      </c>
      <c r="N7" s="72">
        <v>53786131.009999998</v>
      </c>
    </row>
    <row r="8" spans="1:18" s="9" customFormat="1" ht="30">
      <c r="A8" s="15">
        <v>602</v>
      </c>
      <c r="B8" s="10" t="s">
        <v>8</v>
      </c>
      <c r="C8" s="23">
        <f t="shared" si="0"/>
        <v>13323.733990000001</v>
      </c>
      <c r="D8" s="59">
        <f t="shared" si="1"/>
        <v>34343.819060000002</v>
      </c>
      <c r="E8" s="16">
        <f t="shared" si="2"/>
        <v>21020.085070000001</v>
      </c>
      <c r="F8" s="13">
        <f t="shared" si="3"/>
        <v>257.8</v>
      </c>
      <c r="H8" s="70">
        <v>13323733.99</v>
      </c>
      <c r="J8" s="70">
        <v>34343819.060000002</v>
      </c>
      <c r="L8" s="72">
        <v>13323733.99</v>
      </c>
      <c r="N8" s="72">
        <v>34343819.060000002</v>
      </c>
    </row>
    <row r="9" spans="1:18" s="9" customFormat="1" ht="30">
      <c r="A9" s="15">
        <v>604</v>
      </c>
      <c r="B9" s="10" t="s">
        <v>7</v>
      </c>
      <c r="C9" s="23">
        <f t="shared" si="0"/>
        <v>36606.765030000002</v>
      </c>
      <c r="D9" s="59">
        <f t="shared" si="1"/>
        <v>37032.78484</v>
      </c>
      <c r="E9" s="16">
        <f t="shared" si="2"/>
        <v>426.01980999999796</v>
      </c>
      <c r="F9" s="13">
        <f t="shared" si="3"/>
        <v>101.2</v>
      </c>
      <c r="H9" s="70">
        <v>36606765.030000001</v>
      </c>
      <c r="J9" s="70">
        <v>37050056.909999996</v>
      </c>
      <c r="L9" s="72">
        <v>36606765.030000001</v>
      </c>
      <c r="N9" s="72">
        <v>37032784.840000004</v>
      </c>
    </row>
    <row r="10" spans="1:18" s="9" customFormat="1" ht="45">
      <c r="A10" s="15">
        <v>605</v>
      </c>
      <c r="B10" s="10" t="s">
        <v>6</v>
      </c>
      <c r="C10" s="23">
        <f t="shared" si="0"/>
        <v>6975.4696800000002</v>
      </c>
      <c r="D10" s="59">
        <f t="shared" si="1"/>
        <v>6115.1004899999998</v>
      </c>
      <c r="E10" s="16">
        <f t="shared" si="2"/>
        <v>-860.36919000000034</v>
      </c>
      <c r="F10" s="13">
        <f t="shared" si="3"/>
        <v>87.7</v>
      </c>
      <c r="H10" s="70">
        <v>6975469.6799999997</v>
      </c>
      <c r="J10" s="70">
        <v>6115100.4900000002</v>
      </c>
      <c r="L10" s="72">
        <v>6975469.6799999997</v>
      </c>
      <c r="N10" s="72">
        <v>6115100.4900000002</v>
      </c>
    </row>
    <row r="11" spans="1:18" s="9" customFormat="1" ht="30">
      <c r="A11" s="15">
        <v>606</v>
      </c>
      <c r="B11" s="10" t="s">
        <v>18</v>
      </c>
      <c r="C11" s="23">
        <f t="shared" si="0"/>
        <v>739539.34609000001</v>
      </c>
      <c r="D11" s="59">
        <f t="shared" si="1"/>
        <v>788492.12159</v>
      </c>
      <c r="E11" s="16">
        <f t="shared" si="2"/>
        <v>48952.775499999989</v>
      </c>
      <c r="F11" s="13">
        <f t="shared" si="3"/>
        <v>106.6</v>
      </c>
      <c r="H11" s="70">
        <v>740448001.37</v>
      </c>
      <c r="J11" s="70">
        <v>788654512.88999999</v>
      </c>
      <c r="L11" s="72">
        <v>739539346.09000003</v>
      </c>
      <c r="N11" s="72">
        <v>788492121.59000003</v>
      </c>
      <c r="R11" s="9">
        <v>2</v>
      </c>
    </row>
    <row r="12" spans="1:18" s="9" customFormat="1" ht="45">
      <c r="A12" s="15">
        <v>607</v>
      </c>
      <c r="B12" s="10" t="s">
        <v>23</v>
      </c>
      <c r="C12" s="23">
        <f t="shared" si="0"/>
        <v>76588.84564</v>
      </c>
      <c r="D12" s="59">
        <f t="shared" si="1"/>
        <v>70927.327680000002</v>
      </c>
      <c r="E12" s="16">
        <f t="shared" si="2"/>
        <v>-5661.5179599999974</v>
      </c>
      <c r="F12" s="42">
        <f t="shared" si="3"/>
        <v>92.6</v>
      </c>
      <c r="H12" s="70">
        <v>76588845.640000001</v>
      </c>
      <c r="J12" s="70">
        <v>70927327.680000007</v>
      </c>
      <c r="L12" s="72">
        <v>76588845.640000001</v>
      </c>
      <c r="N12" s="72">
        <v>70927327.680000007</v>
      </c>
    </row>
    <row r="13" spans="1:18" s="9" customFormat="1" ht="45">
      <c r="A13" s="15">
        <v>609</v>
      </c>
      <c r="B13" s="10" t="s">
        <v>19</v>
      </c>
      <c r="C13" s="23">
        <f t="shared" si="0"/>
        <v>505748.03023000003</v>
      </c>
      <c r="D13" s="59">
        <f t="shared" si="1"/>
        <v>520743.61618000001</v>
      </c>
      <c r="E13" s="16">
        <f t="shared" si="2"/>
        <v>14995.585949999979</v>
      </c>
      <c r="F13" s="13">
        <f t="shared" si="3"/>
        <v>103</v>
      </c>
      <c r="H13" s="70">
        <v>505749093.19</v>
      </c>
      <c r="J13" s="70">
        <v>520743616.18000001</v>
      </c>
      <c r="L13" s="72">
        <v>505748030.23000002</v>
      </c>
      <c r="N13" s="72">
        <v>520743616.18000001</v>
      </c>
    </row>
    <row r="14" spans="1:18" s="9" customFormat="1" ht="30">
      <c r="A14" s="15">
        <v>611</v>
      </c>
      <c r="B14" s="10" t="s">
        <v>24</v>
      </c>
      <c r="C14" s="23">
        <f t="shared" si="0"/>
        <v>36082.743759999998</v>
      </c>
      <c r="D14" s="59">
        <f t="shared" si="1"/>
        <v>38230.693180000002</v>
      </c>
      <c r="E14" s="16">
        <f t="shared" si="2"/>
        <v>2147.9494200000045</v>
      </c>
      <c r="F14" s="13">
        <f t="shared" si="3"/>
        <v>106</v>
      </c>
      <c r="H14" s="70">
        <v>36082743.759999998</v>
      </c>
      <c r="J14" s="70">
        <v>38230693.18</v>
      </c>
      <c r="L14" s="72">
        <v>36082743.759999998</v>
      </c>
      <c r="N14" s="72">
        <v>38230693.18</v>
      </c>
    </row>
    <row r="15" spans="1:18" s="9" customFormat="1" ht="30">
      <c r="A15" s="15">
        <v>617</v>
      </c>
      <c r="B15" s="10" t="s">
        <v>5</v>
      </c>
      <c r="C15" s="23">
        <f t="shared" si="0"/>
        <v>31267.01093</v>
      </c>
      <c r="D15" s="59">
        <f t="shared" si="1"/>
        <v>29820.926530000001</v>
      </c>
      <c r="E15" s="16">
        <f t="shared" si="2"/>
        <v>-1446.0843999999997</v>
      </c>
      <c r="F15" s="13">
        <f t="shared" si="3"/>
        <v>95.4</v>
      </c>
      <c r="H15" s="70">
        <v>31267010.93</v>
      </c>
      <c r="J15" s="70">
        <v>29820926.530000001</v>
      </c>
      <c r="L15" s="72">
        <v>31267010.93</v>
      </c>
      <c r="N15" s="72">
        <v>29820926.530000001</v>
      </c>
    </row>
    <row r="16" spans="1:18" s="9" customFormat="1" ht="30">
      <c r="A16" s="15">
        <v>618</v>
      </c>
      <c r="B16" s="10" t="s">
        <v>4</v>
      </c>
      <c r="C16" s="23">
        <f t="shared" si="0"/>
        <v>24220.899359999999</v>
      </c>
      <c r="D16" s="59">
        <f t="shared" si="1"/>
        <v>25520.07848</v>
      </c>
      <c r="E16" s="16">
        <f t="shared" si="2"/>
        <v>1299.1791200000007</v>
      </c>
      <c r="F16" s="13">
        <f t="shared" si="3"/>
        <v>105.4</v>
      </c>
      <c r="H16" s="70">
        <v>24220899.359999999</v>
      </c>
      <c r="J16" s="70">
        <v>25520078.48</v>
      </c>
      <c r="L16" s="72">
        <v>24220899.359999999</v>
      </c>
      <c r="N16" s="72">
        <v>25520078.48</v>
      </c>
    </row>
    <row r="17" spans="1:14" s="9" customFormat="1" ht="30">
      <c r="A17" s="15">
        <v>619</v>
      </c>
      <c r="B17" s="10" t="s">
        <v>3</v>
      </c>
      <c r="C17" s="23">
        <f t="shared" si="0"/>
        <v>52985.565590000006</v>
      </c>
      <c r="D17" s="59">
        <f t="shared" si="1"/>
        <v>69978.084450000009</v>
      </c>
      <c r="E17" s="16">
        <f t="shared" si="2"/>
        <v>16992.518860000004</v>
      </c>
      <c r="F17" s="13">
        <f t="shared" si="3"/>
        <v>132.1</v>
      </c>
      <c r="H17" s="70">
        <v>52985565.590000004</v>
      </c>
      <c r="J17" s="70">
        <v>69978084.450000003</v>
      </c>
      <c r="L17" s="72">
        <v>52985565.590000004</v>
      </c>
      <c r="N17" s="72">
        <v>69978084.450000003</v>
      </c>
    </row>
    <row r="18" spans="1:14" s="9" customFormat="1" ht="30">
      <c r="A18" s="15">
        <v>620</v>
      </c>
      <c r="B18" s="10" t="s">
        <v>2</v>
      </c>
      <c r="C18" s="23">
        <f t="shared" si="0"/>
        <v>111178.99129999999</v>
      </c>
      <c r="D18" s="59">
        <f t="shared" si="1"/>
        <v>113904.39511</v>
      </c>
      <c r="E18" s="16">
        <f t="shared" si="2"/>
        <v>2725.4038100000034</v>
      </c>
      <c r="F18" s="13">
        <f t="shared" si="3"/>
        <v>102.5</v>
      </c>
      <c r="H18" s="70">
        <v>111178991.3</v>
      </c>
      <c r="J18" s="70">
        <v>113905360.28</v>
      </c>
      <c r="L18" s="72">
        <v>111178991.3</v>
      </c>
      <c r="N18" s="72">
        <v>113904395.11</v>
      </c>
    </row>
    <row r="19" spans="1:14" s="9" customFormat="1" ht="30">
      <c r="A19" s="15">
        <v>621</v>
      </c>
      <c r="B19" s="10" t="s">
        <v>1</v>
      </c>
      <c r="C19" s="23">
        <f t="shared" si="0"/>
        <v>50105.40193</v>
      </c>
      <c r="D19" s="59">
        <f t="shared" si="1"/>
        <v>14669.530650000001</v>
      </c>
      <c r="E19" s="16">
        <f t="shared" si="2"/>
        <v>-35435.871279999999</v>
      </c>
      <c r="F19" s="13">
        <f t="shared" si="3"/>
        <v>29.3</v>
      </c>
      <c r="H19" s="70">
        <v>50192256.200000003</v>
      </c>
      <c r="J19" s="70">
        <v>14669530.65</v>
      </c>
      <c r="L19" s="72">
        <v>50105401.93</v>
      </c>
      <c r="N19" s="72">
        <v>14669530.65</v>
      </c>
    </row>
    <row r="20" spans="1:14" s="9" customFormat="1" ht="45">
      <c r="A20" s="15">
        <v>624</v>
      </c>
      <c r="B20" s="10" t="s">
        <v>20</v>
      </c>
      <c r="C20" s="23">
        <f t="shared" si="0"/>
        <v>14325.232539999999</v>
      </c>
      <c r="D20" s="59">
        <f t="shared" si="1"/>
        <v>19501.570929999998</v>
      </c>
      <c r="E20" s="16">
        <f t="shared" si="2"/>
        <v>5176.338389999999</v>
      </c>
      <c r="F20" s="13">
        <f>ROUND(D20/C20*100,1)</f>
        <v>136.1</v>
      </c>
      <c r="H20" s="70">
        <v>14325232.539999999</v>
      </c>
      <c r="J20" s="70">
        <v>19501570.93</v>
      </c>
      <c r="L20" s="72">
        <v>14325232.539999999</v>
      </c>
      <c r="N20" s="72">
        <v>19501570.93</v>
      </c>
    </row>
    <row r="21" spans="1:14" s="9" customFormat="1" ht="30.75" thickBot="1">
      <c r="A21" s="63">
        <v>643</v>
      </c>
      <c r="B21" s="30" t="s">
        <v>22</v>
      </c>
      <c r="C21" s="23">
        <f t="shared" si="0"/>
        <v>2876.8</v>
      </c>
      <c r="D21" s="59">
        <f t="shared" si="1"/>
        <v>3154.4050000000002</v>
      </c>
      <c r="E21" s="64">
        <f>D21-C21</f>
        <v>277.60500000000002</v>
      </c>
      <c r="F21" s="65">
        <f>ROUND(D21/C21*100,1)</f>
        <v>109.6</v>
      </c>
      <c r="H21" s="69">
        <v>2876800</v>
      </c>
      <c r="J21" s="69">
        <v>3154405</v>
      </c>
      <c r="L21" s="73">
        <v>2876800</v>
      </c>
      <c r="N21" s="73">
        <v>3154405</v>
      </c>
    </row>
    <row r="22" spans="1:14" s="8" customFormat="1" ht="14.25">
      <c r="A22" s="91" t="s">
        <v>0</v>
      </c>
      <c r="B22" s="91"/>
      <c r="C22" s="66">
        <f>SUM(C6:C21)</f>
        <v>1763522.6754300001</v>
      </c>
      <c r="D22" s="66">
        <f>SUM(D6:D21)</f>
        <v>1837829.4495399997</v>
      </c>
      <c r="E22" s="67">
        <f>SUM(E6:E21)</f>
        <v>74306.774109999969</v>
      </c>
      <c r="F22" s="68">
        <f>ROUND(D22/C22*100,1)</f>
        <v>104.2</v>
      </c>
    </row>
    <row r="23" spans="1:14">
      <c r="A23" s="7"/>
      <c r="B23" s="7"/>
      <c r="C23" s="7"/>
      <c r="D23" s="7"/>
      <c r="E23" s="7"/>
    </row>
    <row r="24" spans="1:14" ht="12.6" customHeight="1">
      <c r="A24" s="35" t="s">
        <v>34</v>
      </c>
      <c r="B24" s="47"/>
      <c r="C24" s="48"/>
      <c r="D24" s="20"/>
      <c r="E24" s="7"/>
    </row>
    <row r="25" spans="1:14" ht="15">
      <c r="A25" s="35" t="s">
        <v>35</v>
      </c>
      <c r="B25" s="47"/>
      <c r="C25" s="48"/>
      <c r="D25" s="20"/>
      <c r="E25" s="7"/>
      <c r="F25" s="4"/>
      <c r="G25" s="21"/>
    </row>
    <row r="26" spans="1:14" s="5" customFormat="1" ht="15.75">
      <c r="A26" s="35" t="s">
        <v>36</v>
      </c>
      <c r="B26" s="47"/>
      <c r="C26" s="48"/>
      <c r="D26" s="20"/>
      <c r="E26" s="7"/>
      <c r="F26" s="6"/>
    </row>
    <row r="27" spans="1:14" ht="16.899999999999999" customHeight="1">
      <c r="A27" s="35" t="s">
        <v>37</v>
      </c>
      <c r="B27" s="47"/>
      <c r="C27" s="48"/>
      <c r="D27" s="20"/>
      <c r="E27" s="41"/>
      <c r="F27" s="6"/>
    </row>
    <row r="28" spans="1:14" ht="15.75">
      <c r="A28" s="35" t="s">
        <v>38</v>
      </c>
      <c r="B28" s="38"/>
      <c r="C28" s="37"/>
      <c r="E28" s="6"/>
    </row>
    <row r="29" spans="1:14" ht="15">
      <c r="A29" s="35" t="s">
        <v>29</v>
      </c>
      <c r="B29" s="38"/>
      <c r="C29" s="41"/>
      <c r="F29" s="41" t="s">
        <v>39</v>
      </c>
    </row>
    <row r="31" spans="1:14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G34"/>
  <sheetViews>
    <sheetView topLeftCell="A6" workbookViewId="0">
      <selection activeCell="C6" sqref="C6:C21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0" style="1" hidden="1" customWidth="1"/>
    <col min="256" max="16384" width="17.28515625" style="1"/>
  </cols>
  <sheetData>
    <row r="1" spans="1:6" ht="15.75">
      <c r="A1" s="92" t="s">
        <v>14</v>
      </c>
      <c r="B1" s="92"/>
      <c r="C1" s="92"/>
      <c r="D1" s="92"/>
      <c r="E1" s="92"/>
      <c r="F1" s="92"/>
    </row>
    <row r="2" spans="1:6" ht="15.75">
      <c r="A2" s="92" t="s">
        <v>13</v>
      </c>
      <c r="B2" s="92"/>
      <c r="C2" s="92"/>
      <c r="D2" s="92"/>
      <c r="E2" s="92"/>
      <c r="F2" s="92"/>
    </row>
    <row r="3" spans="1:6" ht="15.75">
      <c r="A3" s="93" t="s">
        <v>46</v>
      </c>
      <c r="B3" s="93"/>
      <c r="C3" s="93"/>
      <c r="D3" s="93"/>
      <c r="E3" s="93"/>
      <c r="F3" s="93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25</v>
      </c>
      <c r="D5" s="27" t="s">
        <v>47</v>
      </c>
      <c r="E5" s="28" t="s">
        <v>15</v>
      </c>
      <c r="F5" s="29" t="s">
        <v>16</v>
      </c>
    </row>
    <row r="6" spans="1:6" s="9" customFormat="1" ht="15">
      <c r="A6" s="17">
        <v>600</v>
      </c>
      <c r="B6" s="18" t="s">
        <v>10</v>
      </c>
      <c r="C6" s="23">
        <v>3149</v>
      </c>
      <c r="D6" s="23">
        <v>3316</v>
      </c>
      <c r="E6" s="14">
        <f>D6-C6</f>
        <v>167</v>
      </c>
      <c r="F6" s="13">
        <f>ROUND(D6/C6*100,1)</f>
        <v>105.3</v>
      </c>
    </row>
    <row r="7" spans="1:6" s="9" customFormat="1" ht="15">
      <c r="A7" s="15">
        <v>601</v>
      </c>
      <c r="B7" s="10" t="s">
        <v>9</v>
      </c>
      <c r="C7" s="23">
        <v>11814</v>
      </c>
      <c r="D7" s="23">
        <v>10811</v>
      </c>
      <c r="E7" s="16">
        <f t="shared" ref="E7:E20" si="0">D7-C7</f>
        <v>-1003</v>
      </c>
      <c r="F7" s="13">
        <f t="shared" ref="F7:F19" si="1">ROUND(D7/C7*100,1)</f>
        <v>91.5</v>
      </c>
    </row>
    <row r="8" spans="1:6" s="9" customFormat="1" ht="30">
      <c r="A8" s="15">
        <v>602</v>
      </c>
      <c r="B8" s="10" t="s">
        <v>8</v>
      </c>
      <c r="C8" s="23">
        <v>1627</v>
      </c>
      <c r="D8" s="23">
        <v>10433</v>
      </c>
      <c r="E8" s="16">
        <f t="shared" si="0"/>
        <v>8806</v>
      </c>
      <c r="F8" s="13">
        <f t="shared" si="1"/>
        <v>641.20000000000005</v>
      </c>
    </row>
    <row r="9" spans="1:6" s="9" customFormat="1" ht="30">
      <c r="A9" s="15">
        <v>604</v>
      </c>
      <c r="B9" s="10" t="s">
        <v>7</v>
      </c>
      <c r="C9" s="23">
        <v>13144</v>
      </c>
      <c r="D9" s="23">
        <v>14641</v>
      </c>
      <c r="E9" s="16">
        <f t="shared" si="0"/>
        <v>1497</v>
      </c>
      <c r="F9" s="13">
        <f t="shared" si="1"/>
        <v>111.4</v>
      </c>
    </row>
    <row r="10" spans="1:6" s="9" customFormat="1" ht="45">
      <c r="A10" s="15">
        <v>605</v>
      </c>
      <c r="B10" s="10" t="s">
        <v>6</v>
      </c>
      <c r="C10" s="23">
        <v>574</v>
      </c>
      <c r="D10" s="23">
        <v>646</v>
      </c>
      <c r="E10" s="16">
        <f t="shared" si="0"/>
        <v>72</v>
      </c>
      <c r="F10" s="13">
        <f t="shared" si="1"/>
        <v>112.5</v>
      </c>
    </row>
    <row r="11" spans="1:6" s="9" customFormat="1" ht="30">
      <c r="A11" s="15">
        <v>606</v>
      </c>
      <c r="B11" s="10" t="s">
        <v>18</v>
      </c>
      <c r="C11" s="23">
        <v>123839</v>
      </c>
      <c r="D11" s="23">
        <v>116698</v>
      </c>
      <c r="E11" s="16">
        <f t="shared" si="0"/>
        <v>-7141</v>
      </c>
      <c r="F11" s="13">
        <f t="shared" si="1"/>
        <v>94.2</v>
      </c>
    </row>
    <row r="12" spans="1:6" s="9" customFormat="1" ht="45">
      <c r="A12" s="15">
        <v>607</v>
      </c>
      <c r="B12" s="10" t="s">
        <v>23</v>
      </c>
      <c r="C12" s="23">
        <v>6527</v>
      </c>
      <c r="D12" s="23">
        <v>7755</v>
      </c>
      <c r="E12" s="16">
        <f t="shared" si="0"/>
        <v>1228</v>
      </c>
      <c r="F12" s="42">
        <f t="shared" si="1"/>
        <v>118.8</v>
      </c>
    </row>
    <row r="13" spans="1:6" s="9" customFormat="1" ht="45">
      <c r="A13" s="15">
        <v>609</v>
      </c>
      <c r="B13" s="10" t="s">
        <v>19</v>
      </c>
      <c r="C13" s="23">
        <v>164424</v>
      </c>
      <c r="D13" s="23">
        <v>168935</v>
      </c>
      <c r="E13" s="16">
        <f t="shared" si="0"/>
        <v>4511</v>
      </c>
      <c r="F13" s="13">
        <f t="shared" si="1"/>
        <v>102.7</v>
      </c>
    </row>
    <row r="14" spans="1:6" s="9" customFormat="1" ht="30">
      <c r="A14" s="15">
        <v>611</v>
      </c>
      <c r="B14" s="10" t="s">
        <v>24</v>
      </c>
      <c r="C14" s="23">
        <v>3912</v>
      </c>
      <c r="D14" s="23">
        <v>4706</v>
      </c>
      <c r="E14" s="16">
        <f t="shared" si="0"/>
        <v>794</v>
      </c>
      <c r="F14" s="13">
        <f t="shared" si="1"/>
        <v>120.3</v>
      </c>
    </row>
    <row r="15" spans="1:6" s="9" customFormat="1" ht="30">
      <c r="A15" s="15">
        <v>617</v>
      </c>
      <c r="B15" s="10" t="s">
        <v>5</v>
      </c>
      <c r="C15" s="23">
        <v>7435</v>
      </c>
      <c r="D15" s="23">
        <v>7066</v>
      </c>
      <c r="E15" s="16">
        <f t="shared" si="0"/>
        <v>-369</v>
      </c>
      <c r="F15" s="13">
        <f t="shared" si="1"/>
        <v>95</v>
      </c>
    </row>
    <row r="16" spans="1:6" s="9" customFormat="1" ht="30">
      <c r="A16" s="15">
        <v>618</v>
      </c>
      <c r="B16" s="10" t="s">
        <v>4</v>
      </c>
      <c r="C16" s="23">
        <v>4011</v>
      </c>
      <c r="D16" s="23">
        <v>3855</v>
      </c>
      <c r="E16" s="16">
        <f t="shared" si="0"/>
        <v>-156</v>
      </c>
      <c r="F16" s="13">
        <f t="shared" si="1"/>
        <v>96.1</v>
      </c>
    </row>
    <row r="17" spans="1:7" s="9" customFormat="1" ht="30">
      <c r="A17" s="15">
        <v>619</v>
      </c>
      <c r="B17" s="10" t="s">
        <v>3</v>
      </c>
      <c r="C17" s="23">
        <v>11424</v>
      </c>
      <c r="D17" s="23">
        <v>34770</v>
      </c>
      <c r="E17" s="16">
        <f t="shared" si="0"/>
        <v>23346</v>
      </c>
      <c r="F17" s="13">
        <f t="shared" si="1"/>
        <v>304.39999999999998</v>
      </c>
    </row>
    <row r="18" spans="1:7" s="9" customFormat="1" ht="30">
      <c r="A18" s="15">
        <v>620</v>
      </c>
      <c r="B18" s="10" t="s">
        <v>2</v>
      </c>
      <c r="C18" s="23">
        <v>28049</v>
      </c>
      <c r="D18" s="23">
        <v>54796</v>
      </c>
      <c r="E18" s="16">
        <f t="shared" si="0"/>
        <v>26747</v>
      </c>
      <c r="F18" s="13">
        <f t="shared" si="1"/>
        <v>195.4</v>
      </c>
    </row>
    <row r="19" spans="1:7" s="9" customFormat="1" ht="30">
      <c r="A19" s="15">
        <v>621</v>
      </c>
      <c r="B19" s="10" t="s">
        <v>1</v>
      </c>
      <c r="C19" s="23">
        <v>687</v>
      </c>
      <c r="D19" s="23">
        <v>6096</v>
      </c>
      <c r="E19" s="16">
        <f t="shared" si="0"/>
        <v>5409</v>
      </c>
      <c r="F19" s="13">
        <f t="shared" si="1"/>
        <v>887.3</v>
      </c>
    </row>
    <row r="20" spans="1:7" s="9" customFormat="1" ht="45">
      <c r="A20" s="15">
        <v>624</v>
      </c>
      <c r="B20" s="10" t="s">
        <v>20</v>
      </c>
      <c r="C20" s="23">
        <v>2421</v>
      </c>
      <c r="D20" s="23">
        <v>4628</v>
      </c>
      <c r="E20" s="16">
        <f t="shared" si="0"/>
        <v>2207</v>
      </c>
      <c r="F20" s="13">
        <f>ROUND(D20/C20*100,1)</f>
        <v>191.2</v>
      </c>
    </row>
    <row r="21" spans="1:7" s="9" customFormat="1" ht="30.75" thickBot="1">
      <c r="A21" s="33">
        <v>643</v>
      </c>
      <c r="B21" s="30" t="s">
        <v>22</v>
      </c>
      <c r="C21" s="31">
        <v>762</v>
      </c>
      <c r="D21" s="31">
        <v>913</v>
      </c>
      <c r="E21" s="16">
        <f>D21-C21</f>
        <v>151</v>
      </c>
      <c r="F21" s="13">
        <f>ROUND(D21/C21*100,1)</f>
        <v>119.8</v>
      </c>
    </row>
    <row r="22" spans="1:7" s="8" customFormat="1" ht="15" thickBot="1">
      <c r="A22" s="94" t="s">
        <v>0</v>
      </c>
      <c r="B22" s="95"/>
      <c r="C22" s="24">
        <f>SUM(C6:C21)</f>
        <v>383799</v>
      </c>
      <c r="D22" s="24">
        <f>SUM(D6:D21)</f>
        <v>450065</v>
      </c>
      <c r="E22" s="19">
        <f>SUM(E6:E21)</f>
        <v>66266</v>
      </c>
      <c r="F22" s="34">
        <f>ROUND(D22/C22*100,1)</f>
        <v>117.3</v>
      </c>
    </row>
    <row r="23" spans="1:7">
      <c r="A23" s="7"/>
      <c r="B23" s="7"/>
      <c r="C23" s="7"/>
      <c r="D23" s="7"/>
      <c r="E23" s="7"/>
    </row>
    <row r="24" spans="1:7" ht="12.6" customHeight="1">
      <c r="A24" s="35" t="s">
        <v>34</v>
      </c>
      <c r="B24" s="47"/>
      <c r="C24" s="48"/>
      <c r="D24" s="20"/>
      <c r="E24" s="7"/>
    </row>
    <row r="25" spans="1:7" ht="15">
      <c r="A25" s="35" t="s">
        <v>35</v>
      </c>
      <c r="B25" s="47"/>
      <c r="C25" s="48"/>
      <c r="D25" s="20"/>
      <c r="E25" s="7"/>
      <c r="F25" s="4"/>
      <c r="G25" s="21"/>
    </row>
    <row r="26" spans="1:7" s="5" customFormat="1" ht="15.75">
      <c r="A26" s="35" t="s">
        <v>36</v>
      </c>
      <c r="B26" s="47"/>
      <c r="C26" s="48"/>
      <c r="D26" s="20"/>
      <c r="E26" s="7"/>
      <c r="F26" s="6"/>
    </row>
    <row r="27" spans="1:7" ht="16.899999999999999" customHeight="1">
      <c r="A27" s="35" t="s">
        <v>37</v>
      </c>
      <c r="B27" s="47"/>
      <c r="C27" s="48"/>
      <c r="D27" s="20"/>
      <c r="E27" s="41"/>
      <c r="F27" s="6"/>
    </row>
    <row r="28" spans="1:7" ht="15.75">
      <c r="A28" s="35" t="s">
        <v>38</v>
      </c>
      <c r="B28" s="38"/>
      <c r="C28" s="37"/>
      <c r="E28" s="6"/>
    </row>
    <row r="29" spans="1:7" ht="15">
      <c r="A29" s="35" t="s">
        <v>29</v>
      </c>
      <c r="B29" s="38"/>
      <c r="C29" s="41"/>
      <c r="F29" s="41" t="s">
        <v>39</v>
      </c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22:B22"/>
    <mergeCell ref="A1:F1"/>
    <mergeCell ref="A2:F2"/>
    <mergeCell ref="A3:F3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A1:G34"/>
  <sheetViews>
    <sheetView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0" style="1" hidden="1" customWidth="1"/>
    <col min="256" max="16384" width="17.28515625" style="1"/>
  </cols>
  <sheetData>
    <row r="1" spans="1:6" ht="15.75">
      <c r="A1" s="92" t="s">
        <v>14</v>
      </c>
      <c r="B1" s="92"/>
      <c r="C1" s="92"/>
      <c r="D1" s="92"/>
      <c r="E1" s="92"/>
      <c r="F1" s="92"/>
    </row>
    <row r="2" spans="1:6" ht="15.75">
      <c r="A2" s="92" t="s">
        <v>13</v>
      </c>
      <c r="B2" s="92"/>
      <c r="C2" s="92"/>
      <c r="D2" s="92"/>
      <c r="E2" s="92"/>
      <c r="F2" s="92"/>
    </row>
    <row r="3" spans="1:6" ht="15.75">
      <c r="A3" s="93" t="s">
        <v>30</v>
      </c>
      <c r="B3" s="93"/>
      <c r="C3" s="93"/>
      <c r="D3" s="93"/>
      <c r="E3" s="93"/>
      <c r="F3" s="93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17">
        <v>600</v>
      </c>
      <c r="B6" s="18" t="s">
        <v>10</v>
      </c>
      <c r="C6" s="23">
        <v>6229</v>
      </c>
      <c r="D6" s="43">
        <v>6419</v>
      </c>
      <c r="E6" s="14">
        <f>D6-C6</f>
        <v>190</v>
      </c>
      <c r="F6" s="13">
        <f>ROUND(D6/C6*100,1)</f>
        <v>103.1</v>
      </c>
    </row>
    <row r="7" spans="1:6" s="9" customFormat="1" ht="15">
      <c r="A7" s="15">
        <v>601</v>
      </c>
      <c r="B7" s="10" t="s">
        <v>9</v>
      </c>
      <c r="C7" s="23">
        <v>26785</v>
      </c>
      <c r="D7" s="43">
        <v>31587</v>
      </c>
      <c r="E7" s="16">
        <f t="shared" ref="E7:E20" si="0">D7-C7</f>
        <v>4802</v>
      </c>
      <c r="F7" s="13">
        <f t="shared" ref="F7:F19" si="1">ROUND(D7/C7*100,1)</f>
        <v>117.9</v>
      </c>
    </row>
    <row r="8" spans="1:6" s="9" customFormat="1" ht="30">
      <c r="A8" s="15">
        <v>602</v>
      </c>
      <c r="B8" s="10" t="s">
        <v>8</v>
      </c>
      <c r="C8" s="23">
        <v>8535</v>
      </c>
      <c r="D8" s="43">
        <v>7223</v>
      </c>
      <c r="E8" s="16">
        <f t="shared" si="0"/>
        <v>-1312</v>
      </c>
      <c r="F8" s="13">
        <f t="shared" si="1"/>
        <v>84.6</v>
      </c>
    </row>
    <row r="9" spans="1:6" s="9" customFormat="1" ht="30">
      <c r="A9" s="15">
        <v>604</v>
      </c>
      <c r="B9" s="10" t="s">
        <v>7</v>
      </c>
      <c r="C9" s="23">
        <v>21347</v>
      </c>
      <c r="D9" s="43">
        <v>25773</v>
      </c>
      <c r="E9" s="16">
        <f t="shared" si="0"/>
        <v>4426</v>
      </c>
      <c r="F9" s="13">
        <f t="shared" si="1"/>
        <v>120.7</v>
      </c>
    </row>
    <row r="10" spans="1:6" s="9" customFormat="1" ht="45">
      <c r="A10" s="15">
        <v>605</v>
      </c>
      <c r="B10" s="10" t="s">
        <v>6</v>
      </c>
      <c r="C10" s="23">
        <v>2487</v>
      </c>
      <c r="D10" s="43">
        <v>2718</v>
      </c>
      <c r="E10" s="16">
        <f t="shared" si="0"/>
        <v>231</v>
      </c>
      <c r="F10" s="13">
        <f t="shared" si="1"/>
        <v>109.3</v>
      </c>
    </row>
    <row r="11" spans="1:6" s="9" customFormat="1" ht="30">
      <c r="A11" s="15">
        <v>606</v>
      </c>
      <c r="B11" s="10" t="s">
        <v>18</v>
      </c>
      <c r="C11" s="23">
        <v>399795</v>
      </c>
      <c r="D11" s="43">
        <v>420277</v>
      </c>
      <c r="E11" s="16">
        <f t="shared" si="0"/>
        <v>20482</v>
      </c>
      <c r="F11" s="13">
        <f t="shared" si="1"/>
        <v>105.1</v>
      </c>
    </row>
    <row r="12" spans="1:6" s="9" customFormat="1" ht="45">
      <c r="A12" s="15">
        <v>607</v>
      </c>
      <c r="B12" s="10" t="s">
        <v>23</v>
      </c>
      <c r="C12" s="23">
        <v>28550</v>
      </c>
      <c r="D12" s="43">
        <v>34499</v>
      </c>
      <c r="E12" s="16">
        <f t="shared" si="0"/>
        <v>5949</v>
      </c>
      <c r="F12" s="42">
        <f t="shared" si="1"/>
        <v>120.8</v>
      </c>
    </row>
    <row r="13" spans="1:6" s="9" customFormat="1" ht="45">
      <c r="A13" s="15">
        <v>609</v>
      </c>
      <c r="B13" s="10" t="s">
        <v>19</v>
      </c>
      <c r="C13" s="23">
        <v>331620</v>
      </c>
      <c r="D13" s="43">
        <v>325447</v>
      </c>
      <c r="E13" s="16">
        <f t="shared" si="0"/>
        <v>-6173</v>
      </c>
      <c r="F13" s="13">
        <f t="shared" si="1"/>
        <v>98.1</v>
      </c>
    </row>
    <row r="14" spans="1:6" s="9" customFormat="1" ht="30">
      <c r="A14" s="15">
        <v>611</v>
      </c>
      <c r="B14" s="10" t="s">
        <v>24</v>
      </c>
      <c r="C14" s="23">
        <v>19273</v>
      </c>
      <c r="D14" s="43">
        <v>20453</v>
      </c>
      <c r="E14" s="16">
        <f t="shared" si="0"/>
        <v>1180</v>
      </c>
      <c r="F14" s="13">
        <f t="shared" si="1"/>
        <v>106.1</v>
      </c>
    </row>
    <row r="15" spans="1:6" s="9" customFormat="1" ht="30">
      <c r="A15" s="15">
        <v>617</v>
      </c>
      <c r="B15" s="10" t="s">
        <v>5</v>
      </c>
      <c r="C15" s="23">
        <v>13746</v>
      </c>
      <c r="D15" s="43">
        <v>16455</v>
      </c>
      <c r="E15" s="16">
        <f t="shared" si="0"/>
        <v>2709</v>
      </c>
      <c r="F15" s="13">
        <f t="shared" si="1"/>
        <v>119.7</v>
      </c>
    </row>
    <row r="16" spans="1:6" s="9" customFormat="1" ht="30">
      <c r="A16" s="15">
        <v>618</v>
      </c>
      <c r="B16" s="10" t="s">
        <v>4</v>
      </c>
      <c r="C16" s="23">
        <v>9007</v>
      </c>
      <c r="D16" s="43">
        <v>13533</v>
      </c>
      <c r="E16" s="16">
        <f t="shared" si="0"/>
        <v>4526</v>
      </c>
      <c r="F16" s="13">
        <f t="shared" si="1"/>
        <v>150.19999999999999</v>
      </c>
    </row>
    <row r="17" spans="1:7" s="9" customFormat="1" ht="30">
      <c r="A17" s="15">
        <v>619</v>
      </c>
      <c r="B17" s="10" t="s">
        <v>3</v>
      </c>
      <c r="C17" s="23">
        <v>23021</v>
      </c>
      <c r="D17" s="43">
        <v>28624</v>
      </c>
      <c r="E17" s="16">
        <f t="shared" si="0"/>
        <v>5603</v>
      </c>
      <c r="F17" s="13">
        <f t="shared" si="1"/>
        <v>124.3</v>
      </c>
    </row>
    <row r="18" spans="1:7" s="9" customFormat="1" ht="30">
      <c r="A18" s="15">
        <v>620</v>
      </c>
      <c r="B18" s="10" t="s">
        <v>2</v>
      </c>
      <c r="C18" s="23">
        <v>41255</v>
      </c>
      <c r="D18" s="43">
        <v>41400</v>
      </c>
      <c r="E18" s="16">
        <f t="shared" si="0"/>
        <v>145</v>
      </c>
      <c r="F18" s="13">
        <f t="shared" si="1"/>
        <v>100.4</v>
      </c>
    </row>
    <row r="19" spans="1:7" s="9" customFormat="1" ht="30">
      <c r="A19" s="15">
        <v>621</v>
      </c>
      <c r="B19" s="10" t="s">
        <v>1</v>
      </c>
      <c r="C19" s="23">
        <v>4084</v>
      </c>
      <c r="D19" s="43">
        <v>4634</v>
      </c>
      <c r="E19" s="16">
        <f t="shared" si="0"/>
        <v>550</v>
      </c>
      <c r="F19" s="13">
        <f t="shared" si="1"/>
        <v>113.5</v>
      </c>
    </row>
    <row r="20" spans="1:7" s="9" customFormat="1" ht="45">
      <c r="A20" s="15">
        <v>624</v>
      </c>
      <c r="B20" s="10" t="s">
        <v>20</v>
      </c>
      <c r="C20" s="23">
        <v>6993</v>
      </c>
      <c r="D20" s="43">
        <v>7997</v>
      </c>
      <c r="E20" s="16">
        <f t="shared" si="0"/>
        <v>1004</v>
      </c>
      <c r="F20" s="13">
        <f>ROUND(D20/C20*100,1)</f>
        <v>114.4</v>
      </c>
    </row>
    <row r="21" spans="1:7" s="9" customFormat="1" ht="30.75" thickBot="1">
      <c r="A21" s="33">
        <v>643</v>
      </c>
      <c r="B21" s="30" t="s">
        <v>22</v>
      </c>
      <c r="C21" s="31">
        <v>1724</v>
      </c>
      <c r="D21" s="43">
        <v>1809</v>
      </c>
      <c r="E21" s="16">
        <f>D21-C21</f>
        <v>85</v>
      </c>
      <c r="F21" s="13">
        <f>ROUND(D21/C21*100,1)</f>
        <v>104.9</v>
      </c>
    </row>
    <row r="22" spans="1:7" s="8" customFormat="1" ht="15" thickBot="1">
      <c r="A22" s="94" t="s">
        <v>0</v>
      </c>
      <c r="B22" s="95"/>
      <c r="C22" s="24">
        <f>SUM(C6:C21)</f>
        <v>944451</v>
      </c>
      <c r="D22" s="24">
        <f>SUM(D6:D21)</f>
        <v>988848</v>
      </c>
      <c r="E22" s="19">
        <f>SUM(E6:E21)</f>
        <v>44397</v>
      </c>
      <c r="F22" s="34">
        <f>ROUND(D22/C22*100,1)</f>
        <v>104.7</v>
      </c>
    </row>
    <row r="23" spans="1:7">
      <c r="A23" s="7"/>
      <c r="B23" s="7"/>
      <c r="C23" s="7"/>
      <c r="D23" s="7"/>
      <c r="E23" s="7"/>
    </row>
    <row r="24" spans="1:7" ht="12.6" customHeight="1">
      <c r="A24" s="40" t="s">
        <v>27</v>
      </c>
      <c r="B24" s="38"/>
      <c r="C24" s="37"/>
      <c r="D24" s="20"/>
      <c r="E24" s="7"/>
    </row>
    <row r="25" spans="1:7" ht="15.75">
      <c r="A25" s="40" t="s">
        <v>28</v>
      </c>
      <c r="B25" s="38"/>
      <c r="C25" s="37"/>
      <c r="D25" s="20"/>
      <c r="E25" s="7"/>
      <c r="F25" s="4"/>
      <c r="G25" s="21"/>
    </row>
    <row r="26" spans="1:7" s="5" customFormat="1" ht="15.75">
      <c r="A26" s="40" t="s">
        <v>29</v>
      </c>
      <c r="B26" s="38"/>
      <c r="C26" s="37"/>
      <c r="D26" s="20"/>
      <c r="E26" s="7"/>
      <c r="F26" s="6" t="s">
        <v>26</v>
      </c>
    </row>
    <row r="27" spans="1:7" ht="16.899999999999999" customHeight="1">
      <c r="A27" s="40"/>
      <c r="B27" s="38"/>
      <c r="C27" s="37"/>
      <c r="D27" s="20"/>
      <c r="E27" s="41"/>
      <c r="F27" s="6"/>
    </row>
    <row r="28" spans="1:7" ht="15.75">
      <c r="A28" s="40"/>
      <c r="B28" s="20"/>
      <c r="C28" s="39"/>
      <c r="E28" s="6"/>
    </row>
    <row r="29" spans="1:7" ht="15">
      <c r="A29" s="35"/>
      <c r="B29" s="36"/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G34"/>
  <sheetViews>
    <sheetView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0" style="1" hidden="1" customWidth="1"/>
    <col min="256" max="16384" width="17.28515625" style="1"/>
  </cols>
  <sheetData>
    <row r="1" spans="1:6" ht="15.75">
      <c r="A1" s="92" t="s">
        <v>14</v>
      </c>
      <c r="B1" s="92"/>
      <c r="C1" s="92"/>
      <c r="D1" s="92"/>
      <c r="E1" s="92"/>
      <c r="F1" s="92"/>
    </row>
    <row r="2" spans="1:6" ht="15.75">
      <c r="A2" s="92" t="s">
        <v>13</v>
      </c>
      <c r="B2" s="92"/>
      <c r="C2" s="92"/>
      <c r="D2" s="92"/>
      <c r="E2" s="92"/>
      <c r="F2" s="92"/>
    </row>
    <row r="3" spans="1:6" ht="15.75">
      <c r="A3" s="93" t="s">
        <v>31</v>
      </c>
      <c r="B3" s="93"/>
      <c r="C3" s="93"/>
      <c r="D3" s="93"/>
      <c r="E3" s="93"/>
      <c r="F3" s="93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17">
        <v>600</v>
      </c>
      <c r="B6" s="18" t="s">
        <v>10</v>
      </c>
      <c r="C6" s="44">
        <v>9643</v>
      </c>
      <c r="D6" s="43">
        <v>10107</v>
      </c>
      <c r="E6" s="14">
        <f>D6-C6</f>
        <v>464</v>
      </c>
      <c r="F6" s="13">
        <f>ROUND(D6/C6*100,1)</f>
        <v>104.8</v>
      </c>
    </row>
    <row r="7" spans="1:6" s="9" customFormat="1" ht="15">
      <c r="A7" s="15">
        <v>601</v>
      </c>
      <c r="B7" s="10" t="s">
        <v>9</v>
      </c>
      <c r="C7" s="44">
        <v>46681</v>
      </c>
      <c r="D7" s="43">
        <v>51591</v>
      </c>
      <c r="E7" s="16">
        <f t="shared" ref="E7:E20" si="0">D7-C7</f>
        <v>4910</v>
      </c>
      <c r="F7" s="13">
        <f t="shared" ref="F7:F19" si="1">ROUND(D7/C7*100,1)</f>
        <v>110.5</v>
      </c>
    </row>
    <row r="8" spans="1:6" s="9" customFormat="1" ht="30">
      <c r="A8" s="15">
        <v>602</v>
      </c>
      <c r="B8" s="10" t="s">
        <v>8</v>
      </c>
      <c r="C8" s="44">
        <v>15637</v>
      </c>
      <c r="D8" s="43">
        <v>13324</v>
      </c>
      <c r="E8" s="16">
        <f t="shared" si="0"/>
        <v>-2313</v>
      </c>
      <c r="F8" s="13">
        <f t="shared" si="1"/>
        <v>85.2</v>
      </c>
    </row>
    <row r="9" spans="1:6" s="9" customFormat="1" ht="30">
      <c r="A9" s="15">
        <v>604</v>
      </c>
      <c r="B9" s="10" t="s">
        <v>7</v>
      </c>
      <c r="C9" s="44">
        <v>29658</v>
      </c>
      <c r="D9" s="43">
        <v>36607</v>
      </c>
      <c r="E9" s="16">
        <f t="shared" si="0"/>
        <v>6949</v>
      </c>
      <c r="F9" s="13">
        <f t="shared" si="1"/>
        <v>123.4</v>
      </c>
    </row>
    <row r="10" spans="1:6" s="9" customFormat="1" ht="45">
      <c r="A10" s="15">
        <v>605</v>
      </c>
      <c r="B10" s="10" t="s">
        <v>6</v>
      </c>
      <c r="C10" s="44">
        <v>6468</v>
      </c>
      <c r="D10" s="43">
        <v>6975</v>
      </c>
      <c r="E10" s="16">
        <f t="shared" si="0"/>
        <v>507</v>
      </c>
      <c r="F10" s="13">
        <f t="shared" si="1"/>
        <v>107.8</v>
      </c>
    </row>
    <row r="11" spans="1:6" s="9" customFormat="1" ht="30">
      <c r="A11" s="15">
        <v>606</v>
      </c>
      <c r="B11" s="10" t="s">
        <v>18</v>
      </c>
      <c r="C11" s="44">
        <v>681081</v>
      </c>
      <c r="D11" s="43">
        <v>739539</v>
      </c>
      <c r="E11" s="16">
        <f t="shared" si="0"/>
        <v>58458</v>
      </c>
      <c r="F11" s="13">
        <f t="shared" si="1"/>
        <v>108.6</v>
      </c>
    </row>
    <row r="12" spans="1:6" s="9" customFormat="1" ht="45">
      <c r="A12" s="15">
        <v>607</v>
      </c>
      <c r="B12" s="10" t="s">
        <v>23</v>
      </c>
      <c r="C12" s="44">
        <v>133374</v>
      </c>
      <c r="D12" s="43">
        <v>76589</v>
      </c>
      <c r="E12" s="16">
        <f t="shared" si="0"/>
        <v>-56785</v>
      </c>
      <c r="F12" s="42">
        <f t="shared" si="1"/>
        <v>57.4</v>
      </c>
    </row>
    <row r="13" spans="1:6" s="9" customFormat="1" ht="45">
      <c r="A13" s="15">
        <v>609</v>
      </c>
      <c r="B13" s="10" t="s">
        <v>19</v>
      </c>
      <c r="C13" s="44">
        <v>493124</v>
      </c>
      <c r="D13" s="43">
        <v>505748</v>
      </c>
      <c r="E13" s="16">
        <f t="shared" si="0"/>
        <v>12624</v>
      </c>
      <c r="F13" s="13">
        <f t="shared" si="1"/>
        <v>102.6</v>
      </c>
    </row>
    <row r="14" spans="1:6" s="9" customFormat="1" ht="30">
      <c r="A14" s="15">
        <v>611</v>
      </c>
      <c r="B14" s="10" t="s">
        <v>24</v>
      </c>
      <c r="C14" s="44">
        <v>35841</v>
      </c>
      <c r="D14" s="43">
        <v>36083</v>
      </c>
      <c r="E14" s="16">
        <f t="shared" si="0"/>
        <v>242</v>
      </c>
      <c r="F14" s="13">
        <f t="shared" si="1"/>
        <v>100.7</v>
      </c>
    </row>
    <row r="15" spans="1:6" s="9" customFormat="1" ht="30">
      <c r="A15" s="15">
        <v>617</v>
      </c>
      <c r="B15" s="10" t="s">
        <v>5</v>
      </c>
      <c r="C15" s="44">
        <v>24897</v>
      </c>
      <c r="D15" s="43">
        <v>31267</v>
      </c>
      <c r="E15" s="16">
        <f t="shared" si="0"/>
        <v>6370</v>
      </c>
      <c r="F15" s="13">
        <f t="shared" si="1"/>
        <v>125.6</v>
      </c>
    </row>
    <row r="16" spans="1:6" s="9" customFormat="1" ht="30">
      <c r="A16" s="15">
        <v>618</v>
      </c>
      <c r="B16" s="10" t="s">
        <v>4</v>
      </c>
      <c r="C16" s="44">
        <v>20331</v>
      </c>
      <c r="D16" s="43">
        <v>24221</v>
      </c>
      <c r="E16" s="16">
        <f t="shared" si="0"/>
        <v>3890</v>
      </c>
      <c r="F16" s="13">
        <f t="shared" si="1"/>
        <v>119.1</v>
      </c>
    </row>
    <row r="17" spans="1:7" s="9" customFormat="1" ht="30">
      <c r="A17" s="15">
        <v>619</v>
      </c>
      <c r="B17" s="10" t="s">
        <v>3</v>
      </c>
      <c r="C17" s="44">
        <v>40865</v>
      </c>
      <c r="D17" s="43">
        <v>52986</v>
      </c>
      <c r="E17" s="16">
        <f t="shared" si="0"/>
        <v>12121</v>
      </c>
      <c r="F17" s="13">
        <f t="shared" si="1"/>
        <v>129.69999999999999</v>
      </c>
    </row>
    <row r="18" spans="1:7" s="9" customFormat="1" ht="30">
      <c r="A18" s="15">
        <v>620</v>
      </c>
      <c r="B18" s="10" t="s">
        <v>2</v>
      </c>
      <c r="C18" s="44">
        <v>84717</v>
      </c>
      <c r="D18" s="43">
        <v>111179</v>
      </c>
      <c r="E18" s="16">
        <f t="shared" si="0"/>
        <v>26462</v>
      </c>
      <c r="F18" s="13">
        <f t="shared" si="1"/>
        <v>131.19999999999999</v>
      </c>
    </row>
    <row r="19" spans="1:7" s="9" customFormat="1" ht="30">
      <c r="A19" s="15">
        <v>621</v>
      </c>
      <c r="B19" s="10" t="s">
        <v>1</v>
      </c>
      <c r="C19" s="44">
        <v>28968</v>
      </c>
      <c r="D19" s="43">
        <v>50105</v>
      </c>
      <c r="E19" s="16">
        <f t="shared" si="0"/>
        <v>21137</v>
      </c>
      <c r="F19" s="13">
        <f t="shared" si="1"/>
        <v>173</v>
      </c>
    </row>
    <row r="20" spans="1:7" s="9" customFormat="1" ht="45">
      <c r="A20" s="15">
        <v>624</v>
      </c>
      <c r="B20" s="10" t="s">
        <v>20</v>
      </c>
      <c r="C20" s="44">
        <v>12453</v>
      </c>
      <c r="D20" s="43">
        <v>14325</v>
      </c>
      <c r="E20" s="16">
        <f t="shared" si="0"/>
        <v>1872</v>
      </c>
      <c r="F20" s="13">
        <f>ROUND(D20/C20*100,1)</f>
        <v>115</v>
      </c>
    </row>
    <row r="21" spans="1:7" s="9" customFormat="1" ht="30.75" thickBot="1">
      <c r="A21" s="33">
        <v>643</v>
      </c>
      <c r="B21" s="30" t="s">
        <v>22</v>
      </c>
      <c r="C21" s="45">
        <v>2982</v>
      </c>
      <c r="D21" s="43">
        <v>2877</v>
      </c>
      <c r="E21" s="16">
        <f>D21-C21</f>
        <v>-105</v>
      </c>
      <c r="F21" s="13">
        <f>ROUND(D21/C21*100,1)</f>
        <v>96.5</v>
      </c>
    </row>
    <row r="22" spans="1:7" s="8" customFormat="1" ht="15" thickBot="1">
      <c r="A22" s="94" t="s">
        <v>0</v>
      </c>
      <c r="B22" s="95"/>
      <c r="C22" s="24">
        <f>SUM(C6:C21)</f>
        <v>1666720</v>
      </c>
      <c r="D22" s="24">
        <f>SUM(D6:D21)</f>
        <v>1763523</v>
      </c>
      <c r="E22" s="19">
        <f>SUM(E6:E21)</f>
        <v>96803</v>
      </c>
      <c r="F22" s="34">
        <f>ROUND(D22/C22*100,1)</f>
        <v>105.8</v>
      </c>
    </row>
    <row r="23" spans="1:7">
      <c r="A23" s="7"/>
      <c r="B23" s="7"/>
      <c r="C23" s="7"/>
      <c r="D23" s="7"/>
      <c r="E23" s="7"/>
    </row>
    <row r="24" spans="1:7" ht="12.6" customHeight="1">
      <c r="A24" s="40" t="s">
        <v>27</v>
      </c>
      <c r="B24" s="38"/>
      <c r="C24" s="37"/>
      <c r="D24" s="20"/>
      <c r="E24" s="7"/>
    </row>
    <row r="25" spans="1:7" ht="15.75">
      <c r="A25" s="40" t="s">
        <v>28</v>
      </c>
      <c r="B25" s="38"/>
      <c r="C25" s="37"/>
      <c r="D25" s="20"/>
      <c r="E25" s="7"/>
      <c r="F25" s="4"/>
      <c r="G25" s="21"/>
    </row>
    <row r="26" spans="1:7" s="5" customFormat="1" ht="15.75">
      <c r="A26" s="40" t="s">
        <v>29</v>
      </c>
      <c r="B26" s="38"/>
      <c r="C26" s="37"/>
      <c r="D26" s="20"/>
      <c r="E26" s="7"/>
      <c r="F26" s="6" t="s">
        <v>26</v>
      </c>
    </row>
    <row r="27" spans="1:7" ht="16.899999999999999" customHeight="1">
      <c r="A27" s="40"/>
      <c r="B27" s="38"/>
      <c r="C27" s="37"/>
      <c r="D27" s="20"/>
      <c r="E27" s="41"/>
      <c r="F27" s="6"/>
    </row>
    <row r="28" spans="1:7" ht="15.75">
      <c r="A28" s="40"/>
      <c r="B28" s="20"/>
      <c r="C28" s="39"/>
      <c r="E28" s="6"/>
    </row>
    <row r="29" spans="1:7" ht="15">
      <c r="A29" s="35"/>
      <c r="B29" s="36"/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A1:G34"/>
  <sheetViews>
    <sheetView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0" style="1" hidden="1" customWidth="1"/>
    <col min="254" max="16384" width="17.28515625" style="1"/>
  </cols>
  <sheetData>
    <row r="1" spans="1:6" ht="15.75">
      <c r="A1" s="92" t="s">
        <v>14</v>
      </c>
      <c r="B1" s="92"/>
      <c r="C1" s="92"/>
      <c r="D1" s="92"/>
      <c r="E1" s="92"/>
      <c r="F1" s="92"/>
    </row>
    <row r="2" spans="1:6" ht="15.75">
      <c r="A2" s="92" t="s">
        <v>13</v>
      </c>
      <c r="B2" s="92"/>
      <c r="C2" s="92"/>
      <c r="D2" s="92"/>
      <c r="E2" s="92"/>
      <c r="F2" s="92"/>
    </row>
    <row r="3" spans="1:6" ht="15.75">
      <c r="A3" s="93" t="s">
        <v>32</v>
      </c>
      <c r="B3" s="93"/>
      <c r="C3" s="93"/>
      <c r="D3" s="93"/>
      <c r="E3" s="93"/>
      <c r="F3" s="93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17">
        <v>600</v>
      </c>
      <c r="B6" s="18" t="s">
        <v>10</v>
      </c>
      <c r="C6" s="46">
        <v>12968</v>
      </c>
      <c r="D6" s="43">
        <v>13828</v>
      </c>
      <c r="E6" s="14">
        <f>D6-C6</f>
        <v>860</v>
      </c>
      <c r="F6" s="13">
        <f>ROUND(D6/C6*100,1)</f>
        <v>106.6</v>
      </c>
    </row>
    <row r="7" spans="1:6" s="9" customFormat="1" ht="15">
      <c r="A7" s="15">
        <v>601</v>
      </c>
      <c r="B7" s="10" t="s">
        <v>9</v>
      </c>
      <c r="C7" s="46">
        <v>67726</v>
      </c>
      <c r="D7" s="43">
        <v>79743</v>
      </c>
      <c r="E7" s="16">
        <f t="shared" ref="E7:E20" si="0">D7-C7</f>
        <v>12017</v>
      </c>
      <c r="F7" s="13">
        <f t="shared" ref="F7:F19" si="1">ROUND(D7/C7*100,1)</f>
        <v>117.7</v>
      </c>
    </row>
    <row r="8" spans="1:6" s="9" customFormat="1" ht="30">
      <c r="A8" s="15">
        <v>602</v>
      </c>
      <c r="B8" s="10" t="s">
        <v>8</v>
      </c>
      <c r="C8" s="46">
        <v>21570</v>
      </c>
      <c r="D8" s="43">
        <v>37586</v>
      </c>
      <c r="E8" s="16">
        <f t="shared" si="0"/>
        <v>16016</v>
      </c>
      <c r="F8" s="13">
        <f t="shared" si="1"/>
        <v>174.3</v>
      </c>
    </row>
    <row r="9" spans="1:6" s="9" customFormat="1" ht="30">
      <c r="A9" s="15">
        <v>604</v>
      </c>
      <c r="B9" s="10" t="s">
        <v>7</v>
      </c>
      <c r="C9" s="46">
        <v>40094</v>
      </c>
      <c r="D9" s="43">
        <v>46853</v>
      </c>
      <c r="E9" s="16">
        <f t="shared" si="0"/>
        <v>6759</v>
      </c>
      <c r="F9" s="13">
        <f t="shared" si="1"/>
        <v>116.9</v>
      </c>
    </row>
    <row r="10" spans="1:6" s="9" customFormat="1" ht="45">
      <c r="A10" s="15">
        <v>605</v>
      </c>
      <c r="B10" s="10" t="s">
        <v>6</v>
      </c>
      <c r="C10" s="46">
        <v>8620</v>
      </c>
      <c r="D10" s="43">
        <v>9751</v>
      </c>
      <c r="E10" s="16">
        <f t="shared" si="0"/>
        <v>1131</v>
      </c>
      <c r="F10" s="13">
        <f t="shared" si="1"/>
        <v>113.1</v>
      </c>
    </row>
    <row r="11" spans="1:6" s="9" customFormat="1" ht="30">
      <c r="A11" s="15">
        <v>606</v>
      </c>
      <c r="B11" s="10" t="s">
        <v>18</v>
      </c>
      <c r="C11" s="46">
        <v>976298</v>
      </c>
      <c r="D11" s="43">
        <v>1064298</v>
      </c>
      <c r="E11" s="16">
        <f t="shared" si="0"/>
        <v>88000</v>
      </c>
      <c r="F11" s="13">
        <f t="shared" si="1"/>
        <v>109</v>
      </c>
    </row>
    <row r="12" spans="1:6" s="9" customFormat="1" ht="45">
      <c r="A12" s="15">
        <v>607</v>
      </c>
      <c r="B12" s="10" t="s">
        <v>23</v>
      </c>
      <c r="C12" s="46">
        <v>158759</v>
      </c>
      <c r="D12" s="43">
        <v>127349</v>
      </c>
      <c r="E12" s="16">
        <f t="shared" si="0"/>
        <v>-31410</v>
      </c>
      <c r="F12" s="42">
        <f t="shared" si="1"/>
        <v>80.2</v>
      </c>
    </row>
    <row r="13" spans="1:6" s="9" customFormat="1" ht="45">
      <c r="A13" s="15">
        <v>609</v>
      </c>
      <c r="B13" s="10" t="s">
        <v>19</v>
      </c>
      <c r="C13" s="46">
        <v>653512</v>
      </c>
      <c r="D13" s="43">
        <v>680209</v>
      </c>
      <c r="E13" s="16">
        <f t="shared" si="0"/>
        <v>26697</v>
      </c>
      <c r="F13" s="13">
        <f t="shared" si="1"/>
        <v>104.1</v>
      </c>
    </row>
    <row r="14" spans="1:6" s="9" customFormat="1" ht="30">
      <c r="A14" s="15">
        <v>611</v>
      </c>
      <c r="B14" s="10" t="s">
        <v>24</v>
      </c>
      <c r="C14" s="46">
        <v>52622</v>
      </c>
      <c r="D14" s="43">
        <v>51485</v>
      </c>
      <c r="E14" s="16">
        <f t="shared" si="0"/>
        <v>-1137</v>
      </c>
      <c r="F14" s="13">
        <f t="shared" si="1"/>
        <v>97.8</v>
      </c>
    </row>
    <row r="15" spans="1:6" s="9" customFormat="1" ht="30">
      <c r="A15" s="15">
        <v>617</v>
      </c>
      <c r="B15" s="10" t="s">
        <v>5</v>
      </c>
      <c r="C15" s="46">
        <v>33628</v>
      </c>
      <c r="D15" s="43">
        <v>42791</v>
      </c>
      <c r="E15" s="16">
        <f t="shared" si="0"/>
        <v>9163</v>
      </c>
      <c r="F15" s="13">
        <f t="shared" si="1"/>
        <v>127.2</v>
      </c>
    </row>
    <row r="16" spans="1:6" s="9" customFormat="1" ht="30">
      <c r="A16" s="15">
        <v>618</v>
      </c>
      <c r="B16" s="10" t="s">
        <v>4</v>
      </c>
      <c r="C16" s="46">
        <v>28735</v>
      </c>
      <c r="D16" s="43">
        <v>34867</v>
      </c>
      <c r="E16" s="16">
        <f t="shared" si="0"/>
        <v>6132</v>
      </c>
      <c r="F16" s="13">
        <f t="shared" si="1"/>
        <v>121.3</v>
      </c>
    </row>
    <row r="17" spans="1:7" s="9" customFormat="1" ht="30">
      <c r="A17" s="15">
        <v>619</v>
      </c>
      <c r="B17" s="10" t="s">
        <v>3</v>
      </c>
      <c r="C17" s="46">
        <v>54039</v>
      </c>
      <c r="D17" s="43">
        <v>69749</v>
      </c>
      <c r="E17" s="16">
        <f t="shared" si="0"/>
        <v>15710</v>
      </c>
      <c r="F17" s="13">
        <f t="shared" si="1"/>
        <v>129.1</v>
      </c>
    </row>
    <row r="18" spans="1:7" s="9" customFormat="1" ht="30">
      <c r="A18" s="15">
        <v>620</v>
      </c>
      <c r="B18" s="10" t="s">
        <v>2</v>
      </c>
      <c r="C18" s="46">
        <v>164625</v>
      </c>
      <c r="D18" s="43">
        <v>169481</v>
      </c>
      <c r="E18" s="16">
        <f t="shared" si="0"/>
        <v>4856</v>
      </c>
      <c r="F18" s="13">
        <f t="shared" si="1"/>
        <v>102.9</v>
      </c>
    </row>
    <row r="19" spans="1:7" s="9" customFormat="1" ht="30">
      <c r="A19" s="15">
        <v>621</v>
      </c>
      <c r="B19" s="10" t="s">
        <v>1</v>
      </c>
      <c r="C19" s="46">
        <v>44331</v>
      </c>
      <c r="D19" s="43">
        <v>54438</v>
      </c>
      <c r="E19" s="16">
        <f t="shared" si="0"/>
        <v>10107</v>
      </c>
      <c r="F19" s="13">
        <f t="shared" si="1"/>
        <v>122.8</v>
      </c>
    </row>
    <row r="20" spans="1:7" s="9" customFormat="1" ht="45">
      <c r="A20" s="15">
        <v>624</v>
      </c>
      <c r="B20" s="10" t="s">
        <v>20</v>
      </c>
      <c r="C20" s="46">
        <v>18877</v>
      </c>
      <c r="D20" s="43">
        <v>20603</v>
      </c>
      <c r="E20" s="16">
        <f t="shared" si="0"/>
        <v>1726</v>
      </c>
      <c r="F20" s="13">
        <f>ROUND(D20/C20*100,1)</f>
        <v>109.1</v>
      </c>
    </row>
    <row r="21" spans="1:7" s="9" customFormat="1" ht="30.75" thickBot="1">
      <c r="A21" s="33">
        <v>643</v>
      </c>
      <c r="B21" s="30" t="s">
        <v>22</v>
      </c>
      <c r="C21" s="46">
        <v>4081</v>
      </c>
      <c r="D21" s="43">
        <v>4084</v>
      </c>
      <c r="E21" s="16">
        <f>D21-C21</f>
        <v>3</v>
      </c>
      <c r="F21" s="13">
        <f>ROUND(D21/C21*100,1)</f>
        <v>100.1</v>
      </c>
    </row>
    <row r="22" spans="1:7" s="8" customFormat="1" ht="15" thickBot="1">
      <c r="A22" s="94" t="s">
        <v>0</v>
      </c>
      <c r="B22" s="95"/>
      <c r="C22" s="24">
        <f>SUM(C6:C21)</f>
        <v>2340485</v>
      </c>
      <c r="D22" s="24">
        <f>SUM(D6:D21)</f>
        <v>2507115</v>
      </c>
      <c r="E22" s="19">
        <f>SUM(E6:E21)</f>
        <v>166630</v>
      </c>
      <c r="F22" s="34">
        <f>ROUND(D22/C22*100,1)</f>
        <v>107.1</v>
      </c>
    </row>
    <row r="23" spans="1:7">
      <c r="A23" s="7"/>
      <c r="B23" s="7"/>
      <c r="C23" s="7"/>
      <c r="D23" s="7"/>
      <c r="E23" s="7"/>
    </row>
    <row r="24" spans="1:7" ht="12.6" customHeight="1">
      <c r="A24" s="40" t="s">
        <v>27</v>
      </c>
      <c r="B24" s="38"/>
      <c r="C24" s="37"/>
      <c r="D24" s="20"/>
      <c r="E24" s="7"/>
    </row>
    <row r="25" spans="1:7" ht="15.75">
      <c r="A25" s="40" t="s">
        <v>28</v>
      </c>
      <c r="B25" s="38"/>
      <c r="C25" s="37"/>
      <c r="D25" s="20"/>
      <c r="E25" s="7"/>
      <c r="F25" s="4"/>
      <c r="G25" s="21"/>
    </row>
    <row r="26" spans="1:7" s="5" customFormat="1" ht="15.75">
      <c r="A26" s="40" t="s">
        <v>29</v>
      </c>
      <c r="B26" s="38"/>
      <c r="C26" s="37"/>
      <c r="D26" s="20"/>
      <c r="E26" s="7"/>
      <c r="F26" s="6" t="s">
        <v>26</v>
      </c>
    </row>
    <row r="27" spans="1:7" ht="16.899999999999999" customHeight="1">
      <c r="A27" s="40"/>
      <c r="B27" s="38"/>
      <c r="C27" s="37"/>
      <c r="D27" s="20"/>
      <c r="E27" s="41"/>
      <c r="F27" s="6"/>
    </row>
    <row r="28" spans="1:7" ht="15.75">
      <c r="A28" s="40"/>
      <c r="B28" s="20"/>
      <c r="C28" s="39"/>
      <c r="E28" s="6"/>
    </row>
    <row r="29" spans="1:7" ht="15">
      <c r="A29" s="35"/>
      <c r="B29" s="36"/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G34"/>
  <sheetViews>
    <sheetView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0" style="1" hidden="1" customWidth="1"/>
    <col min="254" max="16384" width="17.28515625" style="1"/>
  </cols>
  <sheetData>
    <row r="1" spans="1:6" ht="15.75">
      <c r="A1" s="92" t="s">
        <v>14</v>
      </c>
      <c r="B1" s="92"/>
      <c r="C1" s="92"/>
      <c r="D1" s="92"/>
      <c r="E1" s="92"/>
      <c r="F1" s="92"/>
    </row>
    <row r="2" spans="1:6" ht="15.75">
      <c r="A2" s="92" t="s">
        <v>13</v>
      </c>
      <c r="B2" s="92"/>
      <c r="C2" s="92"/>
      <c r="D2" s="92"/>
      <c r="E2" s="92"/>
      <c r="F2" s="92"/>
    </row>
    <row r="3" spans="1:6" ht="15.75">
      <c r="A3" s="93" t="s">
        <v>33</v>
      </c>
      <c r="B3" s="93"/>
      <c r="C3" s="93"/>
      <c r="D3" s="93"/>
      <c r="E3" s="93"/>
      <c r="F3" s="93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56">
        <v>600</v>
      </c>
      <c r="B6" s="53" t="s">
        <v>10</v>
      </c>
      <c r="C6" s="44">
        <v>16805</v>
      </c>
      <c r="D6" s="43">
        <v>17917</v>
      </c>
      <c r="E6" s="49">
        <f>D6-C6</f>
        <v>1112</v>
      </c>
      <c r="F6" s="51">
        <f>ROUND(D6/C6*100,1)</f>
        <v>106.6</v>
      </c>
    </row>
    <row r="7" spans="1:6" s="9" customFormat="1" ht="15">
      <c r="A7" s="57">
        <v>601</v>
      </c>
      <c r="B7" s="54" t="s">
        <v>9</v>
      </c>
      <c r="C7" s="44">
        <v>88501</v>
      </c>
      <c r="D7" s="43">
        <v>105008</v>
      </c>
      <c r="E7" s="50">
        <f t="shared" ref="E7:E20" si="0">D7-C7</f>
        <v>16507</v>
      </c>
      <c r="F7" s="51">
        <f t="shared" ref="F7:F19" si="1">ROUND(D7/C7*100,1)</f>
        <v>118.7</v>
      </c>
    </row>
    <row r="8" spans="1:6" s="9" customFormat="1" ht="30">
      <c r="A8" s="57">
        <v>602</v>
      </c>
      <c r="B8" s="54" t="s">
        <v>8</v>
      </c>
      <c r="C8" s="44">
        <v>27766</v>
      </c>
      <c r="D8" s="43">
        <v>66250</v>
      </c>
      <c r="E8" s="50">
        <f t="shared" si="0"/>
        <v>38484</v>
      </c>
      <c r="F8" s="51">
        <f t="shared" si="1"/>
        <v>238.6</v>
      </c>
    </row>
    <row r="9" spans="1:6" s="9" customFormat="1" ht="30">
      <c r="A9" s="57">
        <v>604</v>
      </c>
      <c r="B9" s="54" t="s">
        <v>7</v>
      </c>
      <c r="C9" s="44">
        <v>48200</v>
      </c>
      <c r="D9" s="43">
        <v>57969</v>
      </c>
      <c r="E9" s="50">
        <f t="shared" si="0"/>
        <v>9769</v>
      </c>
      <c r="F9" s="51">
        <f t="shared" si="1"/>
        <v>120.3</v>
      </c>
    </row>
    <row r="10" spans="1:6" s="9" customFormat="1" ht="30" customHeight="1">
      <c r="A10" s="57">
        <v>605</v>
      </c>
      <c r="B10" s="54" t="s">
        <v>6</v>
      </c>
      <c r="C10" s="44">
        <v>11468</v>
      </c>
      <c r="D10" s="43">
        <v>12496</v>
      </c>
      <c r="E10" s="50">
        <f t="shared" si="0"/>
        <v>1028</v>
      </c>
      <c r="F10" s="51">
        <f t="shared" si="1"/>
        <v>109</v>
      </c>
    </row>
    <row r="11" spans="1:6" s="9" customFormat="1" ht="30">
      <c r="A11" s="57">
        <v>606</v>
      </c>
      <c r="B11" s="54" t="s">
        <v>18</v>
      </c>
      <c r="C11" s="44">
        <v>1336926</v>
      </c>
      <c r="D11" s="43">
        <v>1494207</v>
      </c>
      <c r="E11" s="50">
        <f t="shared" si="0"/>
        <v>157281</v>
      </c>
      <c r="F11" s="51">
        <f t="shared" si="1"/>
        <v>111.8</v>
      </c>
    </row>
    <row r="12" spans="1:6" s="9" customFormat="1" ht="30" customHeight="1">
      <c r="A12" s="57">
        <v>607</v>
      </c>
      <c r="B12" s="54" t="s">
        <v>23</v>
      </c>
      <c r="C12" s="44">
        <v>205074</v>
      </c>
      <c r="D12" s="43">
        <v>164366</v>
      </c>
      <c r="E12" s="50">
        <f t="shared" si="0"/>
        <v>-40708</v>
      </c>
      <c r="F12" s="52">
        <f t="shared" si="1"/>
        <v>80.099999999999994</v>
      </c>
    </row>
    <row r="13" spans="1:6" s="9" customFormat="1" ht="45">
      <c r="A13" s="57">
        <v>609</v>
      </c>
      <c r="B13" s="54" t="s">
        <v>19</v>
      </c>
      <c r="C13" s="44">
        <v>813007</v>
      </c>
      <c r="D13" s="43">
        <v>848311</v>
      </c>
      <c r="E13" s="50">
        <f t="shared" si="0"/>
        <v>35304</v>
      </c>
      <c r="F13" s="51">
        <f t="shared" si="1"/>
        <v>104.3</v>
      </c>
    </row>
    <row r="14" spans="1:6" s="9" customFormat="1" ht="30">
      <c r="A14" s="57">
        <v>611</v>
      </c>
      <c r="B14" s="54" t="s">
        <v>24</v>
      </c>
      <c r="C14" s="44">
        <v>69982</v>
      </c>
      <c r="D14" s="43">
        <v>69903</v>
      </c>
      <c r="E14" s="50">
        <f t="shared" si="0"/>
        <v>-79</v>
      </c>
      <c r="F14" s="51">
        <f t="shared" si="1"/>
        <v>99.9</v>
      </c>
    </row>
    <row r="15" spans="1:6" s="9" customFormat="1" ht="30">
      <c r="A15" s="57">
        <v>617</v>
      </c>
      <c r="B15" s="54" t="s">
        <v>5</v>
      </c>
      <c r="C15" s="44">
        <v>44524</v>
      </c>
      <c r="D15" s="43">
        <v>53136</v>
      </c>
      <c r="E15" s="50">
        <f t="shared" si="0"/>
        <v>8612</v>
      </c>
      <c r="F15" s="51">
        <f t="shared" si="1"/>
        <v>119.3</v>
      </c>
    </row>
    <row r="16" spans="1:6" s="9" customFormat="1" ht="30">
      <c r="A16" s="57">
        <v>618</v>
      </c>
      <c r="B16" s="54" t="s">
        <v>4</v>
      </c>
      <c r="C16" s="44">
        <v>36443</v>
      </c>
      <c r="D16" s="43">
        <v>43120</v>
      </c>
      <c r="E16" s="50">
        <f t="shared" si="0"/>
        <v>6677</v>
      </c>
      <c r="F16" s="51">
        <f t="shared" si="1"/>
        <v>118.3</v>
      </c>
    </row>
    <row r="17" spans="1:7" s="9" customFormat="1" ht="30">
      <c r="A17" s="57">
        <v>619</v>
      </c>
      <c r="B17" s="54" t="s">
        <v>3</v>
      </c>
      <c r="C17" s="44">
        <v>68694</v>
      </c>
      <c r="D17" s="43">
        <v>83909</v>
      </c>
      <c r="E17" s="50">
        <f t="shared" si="0"/>
        <v>15215</v>
      </c>
      <c r="F17" s="51">
        <f t="shared" si="1"/>
        <v>122.1</v>
      </c>
    </row>
    <row r="18" spans="1:7" s="9" customFormat="1" ht="30">
      <c r="A18" s="57">
        <v>620</v>
      </c>
      <c r="B18" s="54" t="s">
        <v>2</v>
      </c>
      <c r="C18" s="44">
        <v>236943</v>
      </c>
      <c r="D18" s="43">
        <v>221492</v>
      </c>
      <c r="E18" s="50">
        <f t="shared" si="0"/>
        <v>-15451</v>
      </c>
      <c r="F18" s="51">
        <f t="shared" si="1"/>
        <v>93.5</v>
      </c>
    </row>
    <row r="19" spans="1:7" s="9" customFormat="1" ht="30">
      <c r="A19" s="57">
        <v>621</v>
      </c>
      <c r="B19" s="54" t="s">
        <v>1</v>
      </c>
      <c r="C19" s="44">
        <v>155204</v>
      </c>
      <c r="D19" s="43">
        <v>99837</v>
      </c>
      <c r="E19" s="50">
        <f t="shared" si="0"/>
        <v>-55367</v>
      </c>
      <c r="F19" s="51">
        <f t="shared" si="1"/>
        <v>64.3</v>
      </c>
    </row>
    <row r="20" spans="1:7" s="9" customFormat="1" ht="45">
      <c r="A20" s="57">
        <v>624</v>
      </c>
      <c r="B20" s="54" t="s">
        <v>20</v>
      </c>
      <c r="C20" s="44">
        <v>23910</v>
      </c>
      <c r="D20" s="43">
        <v>25757</v>
      </c>
      <c r="E20" s="50">
        <f t="shared" si="0"/>
        <v>1847</v>
      </c>
      <c r="F20" s="51">
        <f>ROUND(D20/C20*100,1)</f>
        <v>107.7</v>
      </c>
    </row>
    <row r="21" spans="1:7" s="9" customFormat="1" ht="30.75" thickBot="1">
      <c r="A21" s="58">
        <v>643</v>
      </c>
      <c r="B21" s="55" t="s">
        <v>22</v>
      </c>
      <c r="C21" s="45">
        <v>5223</v>
      </c>
      <c r="D21" s="43">
        <v>5223</v>
      </c>
      <c r="E21" s="50">
        <f>D21-C21</f>
        <v>0</v>
      </c>
      <c r="F21" s="51">
        <f>ROUND(D21/C21*100,1)</f>
        <v>100</v>
      </c>
    </row>
    <row r="22" spans="1:7" s="8" customFormat="1" ht="15" thickBot="1">
      <c r="A22" s="94" t="s">
        <v>0</v>
      </c>
      <c r="B22" s="95"/>
      <c r="C22" s="24">
        <f>SUM(C6:C21)</f>
        <v>3188670</v>
      </c>
      <c r="D22" s="24">
        <f>SUM(D6:D21)</f>
        <v>3368901</v>
      </c>
      <c r="E22" s="19">
        <f>SUM(E6:E21)</f>
        <v>180231</v>
      </c>
      <c r="F22" s="34">
        <f>ROUND(D22/C22*100,1)</f>
        <v>105.7</v>
      </c>
    </row>
    <row r="23" spans="1:7">
      <c r="A23" s="7"/>
      <c r="B23" s="7"/>
      <c r="C23" s="7"/>
      <c r="D23" s="7"/>
      <c r="E23" s="7"/>
    </row>
    <row r="24" spans="1:7" ht="12.6" customHeight="1">
      <c r="A24" s="35" t="s">
        <v>34</v>
      </c>
      <c r="B24" s="47"/>
      <c r="C24" s="48"/>
      <c r="D24" s="20"/>
      <c r="E24" s="7"/>
    </row>
    <row r="25" spans="1:7" ht="15">
      <c r="A25" s="35" t="s">
        <v>35</v>
      </c>
      <c r="B25" s="47"/>
      <c r="C25" s="48"/>
      <c r="D25" s="20"/>
      <c r="E25" s="7"/>
      <c r="F25" s="4"/>
      <c r="G25" s="21"/>
    </row>
    <row r="26" spans="1:7" s="5" customFormat="1" ht="15.75">
      <c r="A26" s="35" t="s">
        <v>36</v>
      </c>
      <c r="B26" s="47"/>
      <c r="C26" s="48"/>
      <c r="D26" s="20"/>
      <c r="E26" s="7"/>
      <c r="F26" s="6"/>
    </row>
    <row r="27" spans="1:7" ht="16.899999999999999" customHeight="1">
      <c r="A27" s="35" t="s">
        <v>37</v>
      </c>
      <c r="B27" s="47"/>
      <c r="C27" s="48"/>
      <c r="D27" s="20"/>
      <c r="E27" s="41"/>
      <c r="F27" s="6"/>
    </row>
    <row r="28" spans="1:7" ht="15.75">
      <c r="A28" s="35" t="s">
        <v>38</v>
      </c>
      <c r="B28" s="38"/>
      <c r="C28" s="37"/>
      <c r="E28" s="6"/>
    </row>
    <row r="29" spans="1:7" ht="15">
      <c r="A29" s="35" t="s">
        <v>29</v>
      </c>
      <c r="B29" s="38"/>
      <c r="C29" s="41"/>
      <c r="F29" s="41" t="s">
        <v>39</v>
      </c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8" tint="-0.249977111117893"/>
  </sheetPr>
  <dimension ref="A1:G34"/>
  <sheetViews>
    <sheetView topLeftCell="A13"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0" style="1" hidden="1" customWidth="1"/>
    <col min="254" max="16384" width="17.28515625" style="1"/>
  </cols>
  <sheetData>
    <row r="1" spans="1:6" ht="15.75">
      <c r="A1" s="92" t="s">
        <v>14</v>
      </c>
      <c r="B1" s="92"/>
      <c r="C1" s="92"/>
      <c r="D1" s="92"/>
      <c r="E1" s="92"/>
      <c r="F1" s="92"/>
    </row>
    <row r="2" spans="1:6" ht="15.75">
      <c r="A2" s="92" t="s">
        <v>13</v>
      </c>
      <c r="B2" s="92"/>
      <c r="C2" s="92"/>
      <c r="D2" s="92"/>
      <c r="E2" s="92"/>
      <c r="F2" s="92"/>
    </row>
    <row r="3" spans="1:6" ht="15.75">
      <c r="A3" s="93" t="s">
        <v>40</v>
      </c>
      <c r="B3" s="93"/>
      <c r="C3" s="93"/>
      <c r="D3" s="93"/>
      <c r="E3" s="93"/>
      <c r="F3" s="93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56">
        <v>600</v>
      </c>
      <c r="B6" s="53" t="s">
        <v>10</v>
      </c>
      <c r="C6" s="23">
        <v>21219</v>
      </c>
      <c r="D6" s="43">
        <v>24351</v>
      </c>
      <c r="E6" s="49">
        <f>D6-C6</f>
        <v>3132</v>
      </c>
      <c r="F6" s="51">
        <f>ROUND(D6/C6*100,1)</f>
        <v>114.8</v>
      </c>
    </row>
    <row r="7" spans="1:6" s="9" customFormat="1" ht="15">
      <c r="A7" s="57">
        <v>601</v>
      </c>
      <c r="B7" s="54" t="s">
        <v>9</v>
      </c>
      <c r="C7" s="23">
        <v>109415</v>
      </c>
      <c r="D7" s="43">
        <v>128395</v>
      </c>
      <c r="E7" s="50">
        <f t="shared" ref="E7:E20" si="0">D7-C7</f>
        <v>18980</v>
      </c>
      <c r="F7" s="51">
        <f t="shared" ref="F7:F19" si="1">ROUND(D7/C7*100,1)</f>
        <v>117.3</v>
      </c>
    </row>
    <row r="8" spans="1:6" s="9" customFormat="1" ht="30">
      <c r="A8" s="57">
        <v>602</v>
      </c>
      <c r="B8" s="54" t="s">
        <v>8</v>
      </c>
      <c r="C8" s="23">
        <v>34528</v>
      </c>
      <c r="D8" s="43">
        <v>83085</v>
      </c>
      <c r="E8" s="50">
        <f t="shared" si="0"/>
        <v>48557</v>
      </c>
      <c r="F8" s="51">
        <f t="shared" si="1"/>
        <v>240.6</v>
      </c>
    </row>
    <row r="9" spans="1:6" s="9" customFormat="1" ht="30">
      <c r="A9" s="57">
        <v>604</v>
      </c>
      <c r="B9" s="54" t="s">
        <v>7</v>
      </c>
      <c r="C9" s="23">
        <v>55304</v>
      </c>
      <c r="D9" s="43">
        <v>67403</v>
      </c>
      <c r="E9" s="50">
        <f t="shared" si="0"/>
        <v>12099</v>
      </c>
      <c r="F9" s="51">
        <f t="shared" si="1"/>
        <v>121.9</v>
      </c>
    </row>
    <row r="10" spans="1:6" s="9" customFormat="1" ht="30" customHeight="1">
      <c r="A10" s="57">
        <v>605</v>
      </c>
      <c r="B10" s="54" t="s">
        <v>6</v>
      </c>
      <c r="C10" s="23">
        <v>13844</v>
      </c>
      <c r="D10" s="43">
        <v>15000</v>
      </c>
      <c r="E10" s="50">
        <f t="shared" si="0"/>
        <v>1156</v>
      </c>
      <c r="F10" s="51">
        <f t="shared" si="1"/>
        <v>108.4</v>
      </c>
    </row>
    <row r="11" spans="1:6" s="9" customFormat="1" ht="30">
      <c r="A11" s="57">
        <v>606</v>
      </c>
      <c r="B11" s="54" t="s">
        <v>18</v>
      </c>
      <c r="C11" s="23">
        <v>1742976</v>
      </c>
      <c r="D11" s="43">
        <v>1909697</v>
      </c>
      <c r="E11" s="50">
        <f t="shared" si="0"/>
        <v>166721</v>
      </c>
      <c r="F11" s="51">
        <f t="shared" si="1"/>
        <v>109.6</v>
      </c>
    </row>
    <row r="12" spans="1:6" s="9" customFormat="1" ht="30" customHeight="1">
      <c r="A12" s="57">
        <v>607</v>
      </c>
      <c r="B12" s="54" t="s">
        <v>23</v>
      </c>
      <c r="C12" s="23">
        <v>261222</v>
      </c>
      <c r="D12" s="43">
        <v>207655</v>
      </c>
      <c r="E12" s="50">
        <f t="shared" si="0"/>
        <v>-53567</v>
      </c>
      <c r="F12" s="52">
        <f t="shared" si="1"/>
        <v>79.5</v>
      </c>
    </row>
    <row r="13" spans="1:6" s="9" customFormat="1" ht="45">
      <c r="A13" s="57">
        <v>609</v>
      </c>
      <c r="B13" s="54" t="s">
        <v>19</v>
      </c>
      <c r="C13" s="23">
        <v>967901</v>
      </c>
      <c r="D13" s="43">
        <v>1008052</v>
      </c>
      <c r="E13" s="50">
        <f t="shared" si="0"/>
        <v>40151</v>
      </c>
      <c r="F13" s="51">
        <f t="shared" si="1"/>
        <v>104.1</v>
      </c>
    </row>
    <row r="14" spans="1:6" s="9" customFormat="1" ht="30">
      <c r="A14" s="57">
        <v>611</v>
      </c>
      <c r="B14" s="54" t="s">
        <v>24</v>
      </c>
      <c r="C14" s="23">
        <v>88507</v>
      </c>
      <c r="D14" s="43">
        <v>93006</v>
      </c>
      <c r="E14" s="50">
        <f t="shared" si="0"/>
        <v>4499</v>
      </c>
      <c r="F14" s="51">
        <f t="shared" si="1"/>
        <v>105.1</v>
      </c>
    </row>
    <row r="15" spans="1:6" s="9" customFormat="1" ht="30">
      <c r="A15" s="57">
        <v>617</v>
      </c>
      <c r="B15" s="54" t="s">
        <v>5</v>
      </c>
      <c r="C15" s="23">
        <v>57052</v>
      </c>
      <c r="D15" s="43">
        <v>65340</v>
      </c>
      <c r="E15" s="50">
        <f t="shared" si="0"/>
        <v>8288</v>
      </c>
      <c r="F15" s="51">
        <f t="shared" si="1"/>
        <v>114.5</v>
      </c>
    </row>
    <row r="16" spans="1:6" s="9" customFormat="1" ht="30">
      <c r="A16" s="57">
        <v>618</v>
      </c>
      <c r="B16" s="54" t="s">
        <v>4</v>
      </c>
      <c r="C16" s="23">
        <v>46180</v>
      </c>
      <c r="D16" s="43">
        <v>52374</v>
      </c>
      <c r="E16" s="50">
        <f t="shared" si="0"/>
        <v>6194</v>
      </c>
      <c r="F16" s="51">
        <f t="shared" si="1"/>
        <v>113.4</v>
      </c>
    </row>
    <row r="17" spans="1:7" s="9" customFormat="1" ht="30">
      <c r="A17" s="57">
        <v>619</v>
      </c>
      <c r="B17" s="54" t="s">
        <v>3</v>
      </c>
      <c r="C17" s="23">
        <v>81096</v>
      </c>
      <c r="D17" s="43">
        <v>100468</v>
      </c>
      <c r="E17" s="50">
        <f t="shared" si="0"/>
        <v>19372</v>
      </c>
      <c r="F17" s="51">
        <f t="shared" si="1"/>
        <v>123.9</v>
      </c>
    </row>
    <row r="18" spans="1:7" s="9" customFormat="1" ht="30">
      <c r="A18" s="57">
        <v>620</v>
      </c>
      <c r="B18" s="54" t="s">
        <v>2</v>
      </c>
      <c r="C18" s="23">
        <v>309336</v>
      </c>
      <c r="D18" s="43">
        <v>286513</v>
      </c>
      <c r="E18" s="50">
        <f t="shared" si="0"/>
        <v>-22823</v>
      </c>
      <c r="F18" s="51">
        <f t="shared" si="1"/>
        <v>92.6</v>
      </c>
    </row>
    <row r="19" spans="1:7" s="9" customFormat="1" ht="30">
      <c r="A19" s="57">
        <v>621</v>
      </c>
      <c r="B19" s="54" t="s">
        <v>1</v>
      </c>
      <c r="C19" s="23">
        <v>378572</v>
      </c>
      <c r="D19" s="43">
        <v>104480</v>
      </c>
      <c r="E19" s="50">
        <f t="shared" si="0"/>
        <v>-274092</v>
      </c>
      <c r="F19" s="51">
        <f t="shared" si="1"/>
        <v>27.6</v>
      </c>
    </row>
    <row r="20" spans="1:7" s="9" customFormat="1" ht="45">
      <c r="A20" s="57">
        <v>624</v>
      </c>
      <c r="B20" s="54" t="s">
        <v>20</v>
      </c>
      <c r="C20" s="23">
        <v>29747</v>
      </c>
      <c r="D20" s="43">
        <v>32705</v>
      </c>
      <c r="E20" s="50">
        <f t="shared" si="0"/>
        <v>2958</v>
      </c>
      <c r="F20" s="51">
        <f>ROUND(D20/C20*100,1)</f>
        <v>109.9</v>
      </c>
    </row>
    <row r="21" spans="1:7" s="9" customFormat="1" ht="30.75" thickBot="1">
      <c r="A21" s="58">
        <v>643</v>
      </c>
      <c r="B21" s="55" t="s">
        <v>22</v>
      </c>
      <c r="C21" s="23">
        <v>6452</v>
      </c>
      <c r="D21" s="43">
        <v>6308</v>
      </c>
      <c r="E21" s="50">
        <f>D21-C21</f>
        <v>-144</v>
      </c>
      <c r="F21" s="51">
        <f>ROUND(D21/C21*100,1)</f>
        <v>97.8</v>
      </c>
    </row>
    <row r="22" spans="1:7" s="8" customFormat="1" ht="15" thickBot="1">
      <c r="A22" s="94" t="s">
        <v>0</v>
      </c>
      <c r="B22" s="95"/>
      <c r="C22" s="24">
        <f>SUM(C6:C21)</f>
        <v>4203351</v>
      </c>
      <c r="D22" s="24">
        <f>SUM(D6:D21)</f>
        <v>4184832</v>
      </c>
      <c r="E22" s="19">
        <f>SUM(E6:E21)</f>
        <v>-18519</v>
      </c>
      <c r="F22" s="34">
        <f>ROUND(D22/C22*100,1)</f>
        <v>99.6</v>
      </c>
    </row>
    <row r="23" spans="1:7">
      <c r="A23" s="7"/>
      <c r="B23" s="7"/>
      <c r="C23" s="7"/>
      <c r="D23" s="7"/>
      <c r="E23" s="7"/>
    </row>
    <row r="24" spans="1:7" ht="12.6" customHeight="1">
      <c r="A24" s="35" t="s">
        <v>34</v>
      </c>
      <c r="B24" s="47"/>
      <c r="C24" s="48"/>
      <c r="D24" s="20"/>
      <c r="E24" s="7"/>
    </row>
    <row r="25" spans="1:7" ht="15">
      <c r="A25" s="35" t="s">
        <v>35</v>
      </c>
      <c r="B25" s="47"/>
      <c r="C25" s="48"/>
      <c r="D25" s="20"/>
      <c r="E25" s="7"/>
      <c r="F25" s="4"/>
      <c r="G25" s="21"/>
    </row>
    <row r="26" spans="1:7" s="5" customFormat="1" ht="15.75">
      <c r="A26" s="35" t="s">
        <v>36</v>
      </c>
      <c r="B26" s="47"/>
      <c r="C26" s="48"/>
      <c r="D26" s="20"/>
      <c r="E26" s="7"/>
      <c r="F26" s="6"/>
    </row>
    <row r="27" spans="1:7" ht="16.899999999999999" customHeight="1">
      <c r="A27" s="35" t="s">
        <v>37</v>
      </c>
      <c r="B27" s="47"/>
      <c r="C27" s="48"/>
      <c r="D27" s="20"/>
      <c r="E27" s="41"/>
      <c r="F27" s="6"/>
    </row>
    <row r="28" spans="1:7" ht="15.75">
      <c r="A28" s="35" t="s">
        <v>38</v>
      </c>
      <c r="B28" s="38"/>
      <c r="C28" s="37"/>
      <c r="E28" s="6"/>
    </row>
    <row r="29" spans="1:7" ht="15">
      <c r="A29" s="35" t="s">
        <v>29</v>
      </c>
      <c r="B29" s="38"/>
      <c r="C29" s="41"/>
      <c r="F29" s="41" t="s">
        <v>39</v>
      </c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13</vt:i4>
      </vt:variant>
    </vt:vector>
  </HeadingPairs>
  <TitlesOfParts>
    <vt:vector size="27" baseType="lpstr">
      <vt:lpstr>1 кв</vt:lpstr>
      <vt:lpstr>4 м</vt:lpstr>
      <vt:lpstr>февраль</vt:lpstr>
      <vt:lpstr>2018 и 2019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'1 кв'!Область_печати</vt:lpstr>
      <vt:lpstr>'2018 и 2019'!Область_печати</vt:lpstr>
      <vt:lpstr>'4 м'!Область_печати</vt:lpstr>
      <vt:lpstr>август!Область_печати</vt:lpstr>
      <vt:lpstr>апр!Область_печати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Y.Gomzina</dc:creator>
  <cp:lastModifiedBy>S.Karaeva</cp:lastModifiedBy>
  <cp:lastPrinted>2020-04-10T13:01:00Z</cp:lastPrinted>
  <dcterms:created xsi:type="dcterms:W3CDTF">2012-05-05T05:42:17Z</dcterms:created>
  <dcterms:modified xsi:type="dcterms:W3CDTF">2020-04-10T13:01:02Z</dcterms:modified>
</cp:coreProperties>
</file>