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410" windowHeight="9270" activeTab="2"/>
  </bookViews>
  <sheets>
    <sheet name="19.04" sheetId="43" r:id="rId1"/>
    <sheet name="26.04" sheetId="44" r:id="rId2"/>
    <sheet name="3011" sheetId="45" r:id="rId3"/>
  </sheets>
  <definedNames>
    <definedName name="_xlnm.Print_Area" localSheetId="0">'19.04'!$A$1:$C$30</definedName>
    <definedName name="_xlnm.Print_Area" localSheetId="1">'26.04'!$A$1:$C$30</definedName>
    <definedName name="_xlnm.Print_Area" localSheetId="2">'3011'!$A$1:$C$29</definedName>
  </definedNames>
  <calcPr calcId="125725"/>
</workbook>
</file>

<file path=xl/calcChain.xml><?xml version="1.0" encoding="utf-8"?>
<calcChain xmlns="http://schemas.openxmlformats.org/spreadsheetml/2006/main">
  <c r="B9" i="45"/>
  <c r="B14" l="1"/>
  <c r="C14" s="1"/>
  <c r="C21" l="1"/>
  <c r="B20"/>
  <c r="B18" i="44"/>
  <c r="B13"/>
  <c r="C18" l="1"/>
  <c r="C13"/>
  <c r="C22" l="1"/>
  <c r="C11"/>
  <c r="C10"/>
  <c r="C17" l="1"/>
  <c r="C19" s="1"/>
  <c r="C14"/>
  <c r="B13" i="43"/>
  <c r="B18"/>
  <c r="C15" i="44" l="1"/>
  <c r="C21" s="1"/>
  <c r="C18" i="43"/>
  <c r="C13"/>
  <c r="C17"/>
  <c r="C14"/>
  <c r="C11"/>
  <c r="C10"/>
  <c r="C22" l="1"/>
  <c r="C15"/>
  <c r="C19"/>
  <c r="C21" l="1"/>
</calcChain>
</file>

<file path=xl/sharedStrings.xml><?xml version="1.0" encoding="utf-8"?>
<sst xmlns="http://schemas.openxmlformats.org/spreadsheetml/2006/main" count="90" uniqueCount="41">
  <si>
    <t xml:space="preserve">Исполнение бюджета города Ставрополя </t>
  </si>
  <si>
    <t>(тыс. рублей)</t>
  </si>
  <si>
    <t>Наименование показателя</t>
  </si>
  <si>
    <t xml:space="preserve">Кассовое исполнение </t>
  </si>
  <si>
    <t>Итого</t>
  </si>
  <si>
    <t>Остатки  на начало года</t>
  </si>
  <si>
    <t xml:space="preserve">Налоговые и неналоговые доходы </t>
  </si>
  <si>
    <t>Поступление дебиторской задолженности прошлых лет, направленной в краевой бюджет</t>
  </si>
  <si>
    <t>Заемные средства</t>
  </si>
  <si>
    <t xml:space="preserve">Дотация </t>
  </si>
  <si>
    <t>Итого поступления в бюджет города Ставрополя</t>
  </si>
  <si>
    <t>Расходы</t>
  </si>
  <si>
    <t>Погашение заемных средств</t>
  </si>
  <si>
    <t>Итого кассовые выплаты из бюджета города Ставрополя</t>
  </si>
  <si>
    <r>
      <t>Кассовый разрыв</t>
    </r>
    <r>
      <rPr>
        <sz val="11"/>
        <color theme="1"/>
        <rFont val="Times New Roman"/>
        <family val="1"/>
        <charset val="204"/>
      </rPr>
      <t xml:space="preserve"> (+ остатки, - недостаток)</t>
    </r>
  </si>
  <si>
    <t>Муниципальный долг</t>
  </si>
  <si>
    <t xml:space="preserve">администрации города Ставрополя </t>
  </si>
  <si>
    <t>Доходы</t>
  </si>
  <si>
    <t xml:space="preserve"> в части собственных средств</t>
  </si>
  <si>
    <t>Исполняющий обязанности заместителя главы</t>
  </si>
  <si>
    <t>руководителя комитета финансов и бюджета</t>
  </si>
  <si>
    <t xml:space="preserve">администрации города Ставрополя, руководителя </t>
  </si>
  <si>
    <t>комитета финансов и бюджета администрации</t>
  </si>
  <si>
    <t>города Ставрополя первый заместитель</t>
  </si>
  <si>
    <t>Т.Ю. Филькова</t>
  </si>
  <si>
    <t>МЫ</t>
  </si>
  <si>
    <t>Аня Никитина</t>
  </si>
  <si>
    <t>Возврат целевых средств</t>
  </si>
  <si>
    <t>Доходы Катя</t>
  </si>
  <si>
    <r>
      <t>по состоянию на</t>
    </r>
    <r>
      <rPr>
        <b/>
        <sz val="11"/>
        <color theme="1"/>
        <rFont val="Times New Roman"/>
        <family val="1"/>
        <charset val="204"/>
      </rPr>
      <t xml:space="preserve"> 19.04.2019 </t>
    </r>
  </si>
  <si>
    <t>за 11 месяцев 2019 года</t>
  </si>
  <si>
    <t xml:space="preserve">Доходы </t>
  </si>
  <si>
    <t>Поступления в бюджет города Ставрополя:</t>
  </si>
  <si>
    <t>Кассовые выплаты из бюджета города Ставрополя</t>
  </si>
  <si>
    <t>Погашение</t>
  </si>
  <si>
    <t>Поступления</t>
  </si>
  <si>
    <t xml:space="preserve">Муниципальный долг на начало года </t>
  </si>
  <si>
    <r>
      <t>Кассовый разрыв</t>
    </r>
    <r>
      <rPr>
        <sz val="11"/>
        <rFont val="Times New Roman"/>
        <family val="1"/>
        <charset val="204"/>
      </rPr>
      <t xml:space="preserve"> (+ остатки, - недостаток)</t>
    </r>
  </si>
  <si>
    <t>Изменения муниципального долга</t>
  </si>
  <si>
    <t>Муниципальный долг на 01.03.2020 г.</t>
  </si>
  <si>
    <t>за первый квартал 2020 года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</si>
</sst>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7" fillId="0" borderId="0"/>
    <xf numFmtId="0" fontId="5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3" fontId="0" fillId="0" borderId="0" xfId="0" applyNumberFormat="1" applyAlignment="1">
      <alignment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0" fillId="0" borderId="0" xfId="0" applyNumberFormat="1" applyAlignment="1">
      <alignment vertical="top"/>
    </xf>
    <xf numFmtId="0" fontId="0" fillId="0" borderId="0" xfId="0" applyFill="1" applyAlignment="1">
      <alignment vertical="top"/>
    </xf>
    <xf numFmtId="0" fontId="1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4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6" fillId="0" borderId="0" xfId="1" applyNumberFormat="1" applyFont="1" applyFill="1" applyAlignment="1" applyProtection="1">
      <protection hidden="1"/>
    </xf>
    <xf numFmtId="4" fontId="2" fillId="0" borderId="0" xfId="0" applyNumberFormat="1" applyFont="1" applyAlignment="1">
      <alignment horizontal="right"/>
    </xf>
    <xf numFmtId="0" fontId="0" fillId="0" borderId="0" xfId="0"/>
    <xf numFmtId="3" fontId="0" fillId="0" borderId="0" xfId="0" applyNumberFormat="1"/>
    <xf numFmtId="3" fontId="3" fillId="0" borderId="1" xfId="0" applyNumberFormat="1" applyFont="1" applyFill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3" fontId="3" fillId="0" borderId="1" xfId="0" applyNumberFormat="1" applyFont="1" applyBorder="1" applyAlignment="1">
      <alignment vertical="top" wrapText="1"/>
    </xf>
    <xf numFmtId="3" fontId="2" fillId="2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3" fontId="8" fillId="2" borderId="1" xfId="0" applyNumberFormat="1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Fill="1" applyBorder="1" applyAlignment="1">
      <alignment vertical="top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4" fillId="2" borderId="0" xfId="1" applyFont="1" applyFill="1" applyProtection="1">
      <protection hidden="1"/>
    </xf>
    <xf numFmtId="0" fontId="4" fillId="2" borderId="1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>
      <alignment vertical="top"/>
    </xf>
    <xf numFmtId="3" fontId="11" fillId="2" borderId="0" xfId="0" applyNumberFormat="1" applyFont="1" applyFill="1"/>
    <xf numFmtId="0" fontId="12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3" fontId="11" fillId="2" borderId="0" xfId="0" applyNumberFormat="1" applyFont="1" applyFill="1" applyAlignment="1">
      <alignment vertical="top" wrapText="1"/>
    </xf>
    <xf numFmtId="4" fontId="11" fillId="2" borderId="0" xfId="0" applyNumberFormat="1" applyFont="1" applyFill="1" applyAlignment="1">
      <alignment vertical="top" wrapText="1"/>
    </xf>
    <xf numFmtId="3" fontId="11" fillId="2" borderId="0" xfId="0" applyNumberFormat="1" applyFont="1" applyFill="1" applyAlignment="1">
      <alignment wrapText="1"/>
    </xf>
    <xf numFmtId="4" fontId="11" fillId="2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2"/>
    <cellStyle name="Обычный 2 2" xfId="4"/>
    <cellStyle name="Обычный 2 3" xfId="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29"/>
  <sheetViews>
    <sheetView workbookViewId="0">
      <selection activeCell="B10" sqref="B10"/>
    </sheetView>
  </sheetViews>
  <sheetFormatPr defaultColWidth="9.140625" defaultRowHeight="15"/>
  <cols>
    <col min="1" max="1" width="55.5703125" style="1" customWidth="1"/>
    <col min="2" max="2" width="14.85546875" style="2" customWidth="1"/>
    <col min="3" max="3" width="15.5703125" style="18" customWidth="1"/>
    <col min="4" max="16384" width="9.140625" style="4"/>
  </cols>
  <sheetData>
    <row r="1" spans="1:6" ht="15" customHeight="1">
      <c r="C1" s="3"/>
    </row>
    <row r="2" spans="1:6">
      <c r="A2" s="61" t="s">
        <v>0</v>
      </c>
      <c r="B2" s="61"/>
      <c r="C2" s="61"/>
    </row>
    <row r="3" spans="1:6">
      <c r="A3" s="61" t="s">
        <v>18</v>
      </c>
      <c r="B3" s="61"/>
      <c r="C3" s="61"/>
    </row>
    <row r="4" spans="1:6">
      <c r="A4" s="60" t="s">
        <v>29</v>
      </c>
      <c r="B4" s="60"/>
      <c r="C4" s="60"/>
    </row>
    <row r="5" spans="1:6">
      <c r="A5" s="5"/>
      <c r="B5" s="5"/>
      <c r="C5" s="5"/>
    </row>
    <row r="6" spans="1:6">
      <c r="C6" s="3" t="s">
        <v>1</v>
      </c>
    </row>
    <row r="7" spans="1:6" ht="30">
      <c r="A7" s="6" t="s">
        <v>2</v>
      </c>
      <c r="B7" s="7" t="s">
        <v>3</v>
      </c>
      <c r="C7" s="8" t="s">
        <v>4</v>
      </c>
      <c r="D7" s="9"/>
      <c r="E7" s="9"/>
      <c r="F7" s="9"/>
    </row>
    <row r="8" spans="1:6">
      <c r="A8" s="10" t="s">
        <v>5</v>
      </c>
      <c r="B8" s="11"/>
      <c r="C8" s="26">
        <v>30151</v>
      </c>
    </row>
    <row r="9" spans="1:6">
      <c r="A9" s="12"/>
      <c r="B9" s="13"/>
      <c r="C9" s="27"/>
      <c r="F9" s="24"/>
    </row>
    <row r="10" spans="1:6">
      <c r="A10" s="12" t="s">
        <v>6</v>
      </c>
      <c r="B10" s="14">
        <v>1205023</v>
      </c>
      <c r="C10" s="36">
        <f>B10</f>
        <v>1205023</v>
      </c>
      <c r="E10" s="4" t="s">
        <v>28</v>
      </c>
      <c r="F10" s="25"/>
    </row>
    <row r="11" spans="1:6" ht="30">
      <c r="A11" s="12" t="s">
        <v>7</v>
      </c>
      <c r="B11" s="29">
        <v>-352</v>
      </c>
      <c r="C11" s="36">
        <f>B11</f>
        <v>-352</v>
      </c>
      <c r="E11" s="4" t="s">
        <v>17</v>
      </c>
    </row>
    <row r="12" spans="1:6" hidden="1">
      <c r="A12" s="12" t="s">
        <v>27</v>
      </c>
      <c r="B12" s="29">
        <v>-1077</v>
      </c>
      <c r="C12" s="36">
        <v>-1077</v>
      </c>
    </row>
    <row r="13" spans="1:6">
      <c r="A13" s="31" t="s">
        <v>8</v>
      </c>
      <c r="B13" s="32">
        <f>408792+60000+40000</f>
        <v>508792</v>
      </c>
      <c r="C13" s="37">
        <f t="shared" ref="C13:C14" si="0">SUM(B13)</f>
        <v>508792</v>
      </c>
      <c r="D13" s="15"/>
      <c r="E13" s="4" t="s">
        <v>26</v>
      </c>
    </row>
    <row r="14" spans="1:6" hidden="1">
      <c r="A14" s="31" t="s">
        <v>9</v>
      </c>
      <c r="B14" s="33"/>
      <c r="C14" s="36">
        <f t="shared" si="0"/>
        <v>0</v>
      </c>
      <c r="D14" s="15"/>
      <c r="E14" s="16"/>
    </row>
    <row r="15" spans="1:6">
      <c r="A15" s="34" t="s">
        <v>10</v>
      </c>
      <c r="B15" s="32"/>
      <c r="C15" s="37">
        <f>SUM(C10:C14)</f>
        <v>1712386</v>
      </c>
      <c r="D15" s="16"/>
      <c r="E15" s="16"/>
      <c r="F15" s="16"/>
    </row>
    <row r="16" spans="1:6">
      <c r="A16" s="35"/>
      <c r="B16" s="33"/>
      <c r="C16" s="36"/>
      <c r="D16" s="16"/>
      <c r="E16" s="16"/>
      <c r="F16" s="16"/>
    </row>
    <row r="17" spans="1:6">
      <c r="A17" s="31" t="s">
        <v>11</v>
      </c>
      <c r="B17" s="33">
        <v>1252132</v>
      </c>
      <c r="C17" s="36">
        <f t="shared" ref="C17:C18" si="1">SUM(B17)</f>
        <v>1252132</v>
      </c>
      <c r="E17" s="4" t="s">
        <v>25</v>
      </c>
    </row>
    <row r="18" spans="1:6">
      <c r="A18" s="31" t="s">
        <v>12</v>
      </c>
      <c r="B18" s="32">
        <f>50000+10000+340000+10000+15000+20000+15000+10000+100000+30000+20000+20000</f>
        <v>640000</v>
      </c>
      <c r="C18" s="37">
        <f t="shared" si="1"/>
        <v>640000</v>
      </c>
      <c r="E18" s="4" t="s">
        <v>26</v>
      </c>
    </row>
    <row r="19" spans="1:6" ht="28.5">
      <c r="A19" s="34" t="s">
        <v>13</v>
      </c>
      <c r="B19" s="32"/>
      <c r="C19" s="37">
        <f>SUM(C16:C18)</f>
        <v>1892132</v>
      </c>
      <c r="D19" s="16"/>
      <c r="E19" s="16"/>
      <c r="F19" s="16"/>
    </row>
    <row r="20" spans="1:6">
      <c r="A20" s="12"/>
      <c r="B20" s="13"/>
      <c r="C20" s="27"/>
    </row>
    <row r="21" spans="1:6">
      <c r="A21" s="10" t="s">
        <v>14</v>
      </c>
      <c r="B21" s="11"/>
      <c r="C21" s="28">
        <f>C8+C15-C19</f>
        <v>-149595</v>
      </c>
      <c r="D21" s="17"/>
      <c r="E21" s="17"/>
      <c r="F21" s="17"/>
    </row>
    <row r="22" spans="1:6" ht="15.75">
      <c r="A22" s="10" t="s">
        <v>15</v>
      </c>
      <c r="B22" s="11"/>
      <c r="C22" s="30">
        <f>1671880-C18+C13</f>
        <v>1540672</v>
      </c>
    </row>
    <row r="24" spans="1:6">
      <c r="A24" s="19" t="s">
        <v>19</v>
      </c>
    </row>
    <row r="25" spans="1:6">
      <c r="A25" s="19" t="s">
        <v>21</v>
      </c>
      <c r="B25" s="20"/>
      <c r="C25" s="21"/>
    </row>
    <row r="26" spans="1:6">
      <c r="A26" s="19" t="s">
        <v>22</v>
      </c>
      <c r="B26" s="20"/>
      <c r="C26" s="21"/>
    </row>
    <row r="27" spans="1:6">
      <c r="A27" s="19" t="s">
        <v>23</v>
      </c>
      <c r="B27" s="20"/>
      <c r="C27" s="21"/>
    </row>
    <row r="28" spans="1:6">
      <c r="A28" s="19" t="s">
        <v>20</v>
      </c>
      <c r="B28" s="20"/>
      <c r="C28" s="21"/>
    </row>
    <row r="29" spans="1:6">
      <c r="A29" s="19" t="s">
        <v>16</v>
      </c>
      <c r="B29" s="22"/>
      <c r="C29" s="23" t="s">
        <v>24</v>
      </c>
    </row>
  </sheetData>
  <mergeCells count="3">
    <mergeCell ref="A4:C4"/>
    <mergeCell ref="A2:C2"/>
    <mergeCell ref="A3:C3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29"/>
  <sheetViews>
    <sheetView workbookViewId="0">
      <selection activeCell="C14" sqref="C14"/>
    </sheetView>
  </sheetViews>
  <sheetFormatPr defaultColWidth="9.140625" defaultRowHeight="15"/>
  <cols>
    <col min="1" max="1" width="55.5703125" style="1" customWidth="1"/>
    <col min="2" max="2" width="14.85546875" style="2" customWidth="1"/>
    <col min="3" max="3" width="15.5703125" style="18" customWidth="1"/>
    <col min="4" max="16384" width="9.140625" style="4"/>
  </cols>
  <sheetData>
    <row r="1" spans="1:6" ht="15" customHeight="1">
      <c r="C1" s="3"/>
    </row>
    <row r="2" spans="1:6">
      <c r="A2" s="61" t="s">
        <v>0</v>
      </c>
      <c r="B2" s="61"/>
      <c r="C2" s="61"/>
    </row>
    <row r="3" spans="1:6">
      <c r="A3" s="61" t="s">
        <v>18</v>
      </c>
      <c r="B3" s="61"/>
      <c r="C3" s="61"/>
    </row>
    <row r="4" spans="1:6">
      <c r="A4" s="60" t="s">
        <v>30</v>
      </c>
      <c r="B4" s="60"/>
      <c r="C4" s="60"/>
    </row>
    <row r="5" spans="1:6">
      <c r="A5" s="5"/>
      <c r="B5" s="5"/>
      <c r="C5" s="5"/>
    </row>
    <row r="6" spans="1:6">
      <c r="C6" s="3" t="s">
        <v>1</v>
      </c>
    </row>
    <row r="7" spans="1:6" ht="30">
      <c r="A7" s="6" t="s">
        <v>2</v>
      </c>
      <c r="B7" s="39" t="s">
        <v>3</v>
      </c>
      <c r="C7" s="40" t="s">
        <v>4</v>
      </c>
      <c r="D7" s="9"/>
      <c r="E7" s="9"/>
      <c r="F7" s="9"/>
    </row>
    <row r="8" spans="1:6">
      <c r="A8" s="10" t="s">
        <v>5</v>
      </c>
      <c r="B8" s="41"/>
      <c r="C8" s="42">
        <v>30151</v>
      </c>
    </row>
    <row r="9" spans="1:6">
      <c r="A9" s="12"/>
      <c r="B9" s="43"/>
      <c r="C9" s="44"/>
      <c r="F9" s="24"/>
    </row>
    <row r="10" spans="1:6">
      <c r="A10" s="12" t="s">
        <v>6</v>
      </c>
      <c r="B10" s="33">
        <v>3954176</v>
      </c>
      <c r="C10" s="36">
        <f>B10</f>
        <v>3954176</v>
      </c>
      <c r="E10" s="4" t="s">
        <v>31</v>
      </c>
      <c r="F10" s="25"/>
    </row>
    <row r="11" spans="1:6" ht="30">
      <c r="A11" s="12" t="s">
        <v>7</v>
      </c>
      <c r="B11" s="36">
        <v>-4580</v>
      </c>
      <c r="C11" s="36">
        <f>B11</f>
        <v>-4580</v>
      </c>
      <c r="E11" s="4" t="s">
        <v>17</v>
      </c>
    </row>
    <row r="12" spans="1:6" hidden="1">
      <c r="A12" s="12" t="s">
        <v>27</v>
      </c>
      <c r="B12" s="36"/>
      <c r="C12" s="36"/>
    </row>
    <row r="13" spans="1:6">
      <c r="A13" s="31" t="s">
        <v>8</v>
      </c>
      <c r="B13" s="32">
        <f>1655469+3214286.88</f>
        <v>4869755.88</v>
      </c>
      <c r="C13" s="37">
        <f>B13</f>
        <v>4869755.88</v>
      </c>
      <c r="D13" s="15"/>
      <c r="E13" s="4" t="s">
        <v>26</v>
      </c>
    </row>
    <row r="14" spans="1:6">
      <c r="A14" s="31" t="s">
        <v>9</v>
      </c>
      <c r="B14" s="33">
        <v>29654</v>
      </c>
      <c r="C14" s="36">
        <f t="shared" ref="C14" si="0">SUM(B14)</f>
        <v>29654</v>
      </c>
      <c r="D14" s="15"/>
      <c r="E14" s="16" t="s">
        <v>17</v>
      </c>
    </row>
    <row r="15" spans="1:6">
      <c r="A15" s="34" t="s">
        <v>10</v>
      </c>
      <c r="B15" s="32"/>
      <c r="C15" s="37">
        <f>SUM(C10:C14)</f>
        <v>8849005.879999999</v>
      </c>
      <c r="D15" s="16"/>
      <c r="E15" s="16"/>
      <c r="F15" s="16"/>
    </row>
    <row r="16" spans="1:6">
      <c r="A16" s="35"/>
      <c r="B16" s="33"/>
      <c r="C16" s="36"/>
      <c r="D16" s="16"/>
      <c r="E16" s="16"/>
      <c r="F16" s="16"/>
    </row>
    <row r="17" spans="1:6">
      <c r="A17" s="31" t="s">
        <v>11</v>
      </c>
      <c r="B17" s="33">
        <v>4274904</v>
      </c>
      <c r="C17" s="36">
        <f t="shared" ref="C17" si="1">SUM(B17)</f>
        <v>4274904</v>
      </c>
      <c r="E17" s="4" t="s">
        <v>25</v>
      </c>
    </row>
    <row r="18" spans="1:6">
      <c r="A18" s="31" t="s">
        <v>12</v>
      </c>
      <c r="B18" s="32">
        <f>1622269+3051934.85</f>
        <v>4674203.8499999996</v>
      </c>
      <c r="C18" s="37">
        <f>B18</f>
        <v>4674203.8499999996</v>
      </c>
      <c r="E18" s="4" t="s">
        <v>26</v>
      </c>
    </row>
    <row r="19" spans="1:6" ht="28.5">
      <c r="A19" s="34" t="s">
        <v>13</v>
      </c>
      <c r="B19" s="32"/>
      <c r="C19" s="37">
        <f>SUM(C16:C18)</f>
        <v>8949107.8499999996</v>
      </c>
      <c r="D19" s="16"/>
      <c r="E19" s="16"/>
      <c r="F19" s="16"/>
    </row>
    <row r="20" spans="1:6">
      <c r="A20" s="12"/>
      <c r="B20" s="33"/>
      <c r="C20" s="36"/>
    </row>
    <row r="21" spans="1:6">
      <c r="A21" s="10" t="s">
        <v>14</v>
      </c>
      <c r="B21" s="32"/>
      <c r="C21" s="37">
        <f>C8+C15-C19</f>
        <v>-69950.970000000671</v>
      </c>
      <c r="D21" s="17"/>
      <c r="E21" s="17"/>
      <c r="F21" s="17"/>
    </row>
    <row r="22" spans="1:6" ht="15.75">
      <c r="A22" s="10" t="s">
        <v>15</v>
      </c>
      <c r="B22" s="32"/>
      <c r="C22" s="38">
        <f>1671880.35+C13-C18</f>
        <v>1867432.3800000008</v>
      </c>
    </row>
    <row r="24" spans="1:6">
      <c r="A24" s="19" t="s">
        <v>19</v>
      </c>
    </row>
    <row r="25" spans="1:6">
      <c r="A25" s="19" t="s">
        <v>21</v>
      </c>
      <c r="B25" s="20"/>
      <c r="C25" s="21"/>
    </row>
    <row r="26" spans="1:6">
      <c r="A26" s="19" t="s">
        <v>22</v>
      </c>
      <c r="B26" s="20"/>
      <c r="C26" s="21"/>
    </row>
    <row r="27" spans="1:6">
      <c r="A27" s="19" t="s">
        <v>23</v>
      </c>
      <c r="B27" s="20"/>
      <c r="C27" s="21"/>
    </row>
    <row r="28" spans="1:6">
      <c r="A28" s="19" t="s">
        <v>20</v>
      </c>
      <c r="B28" s="20"/>
      <c r="C28" s="21"/>
    </row>
    <row r="29" spans="1:6">
      <c r="A29" s="19" t="s">
        <v>16</v>
      </c>
      <c r="B29" s="22"/>
      <c r="C29" s="23" t="s">
        <v>24</v>
      </c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28"/>
  <sheetViews>
    <sheetView tabSelected="1" workbookViewId="0">
      <selection activeCell="B11" sqref="B11"/>
    </sheetView>
  </sheetViews>
  <sheetFormatPr defaultColWidth="9.140625" defaultRowHeight="15"/>
  <cols>
    <col min="1" max="1" width="52.42578125" style="1" customWidth="1"/>
    <col min="2" max="2" width="14.85546875" style="2" customWidth="1"/>
    <col min="3" max="3" width="15.5703125" style="18" customWidth="1"/>
    <col min="4" max="16384" width="9.140625" style="4"/>
  </cols>
  <sheetData>
    <row r="1" spans="1:7" ht="15" customHeight="1">
      <c r="C1" s="3"/>
    </row>
    <row r="2" spans="1:7">
      <c r="A2" s="61" t="s">
        <v>0</v>
      </c>
      <c r="B2" s="61"/>
      <c r="C2" s="61"/>
    </row>
    <row r="3" spans="1:7">
      <c r="A3" s="61" t="s">
        <v>18</v>
      </c>
      <c r="B3" s="61"/>
      <c r="C3" s="61"/>
    </row>
    <row r="4" spans="1:7">
      <c r="A4" s="60" t="s">
        <v>40</v>
      </c>
      <c r="B4" s="60"/>
      <c r="C4" s="60"/>
    </row>
    <row r="5" spans="1:7">
      <c r="A5" s="5"/>
      <c r="B5" s="5"/>
      <c r="C5" s="5"/>
    </row>
    <row r="6" spans="1:7">
      <c r="C6" s="3" t="s">
        <v>1</v>
      </c>
    </row>
    <row r="7" spans="1:7" ht="45">
      <c r="A7" s="50" t="s">
        <v>2</v>
      </c>
      <c r="B7" s="45" t="s">
        <v>3</v>
      </c>
      <c r="C7" s="46" t="s">
        <v>38</v>
      </c>
      <c r="D7" s="51"/>
      <c r="E7" s="51"/>
      <c r="F7" s="51"/>
      <c r="G7" s="52"/>
    </row>
    <row r="8" spans="1:7">
      <c r="A8" s="48" t="s">
        <v>36</v>
      </c>
      <c r="B8" s="37"/>
      <c r="C8" s="37">
        <v>2125323</v>
      </c>
      <c r="D8" s="51"/>
      <c r="E8" s="51"/>
      <c r="F8" s="51"/>
      <c r="G8" s="52"/>
    </row>
    <row r="9" spans="1:7">
      <c r="A9" s="48" t="s">
        <v>32</v>
      </c>
      <c r="B9" s="37">
        <f>B10+B11+B12</f>
        <v>966445</v>
      </c>
      <c r="C9" s="37"/>
      <c r="D9" s="51"/>
      <c r="E9" s="51"/>
      <c r="F9" s="51"/>
      <c r="G9" s="52"/>
    </row>
    <row r="10" spans="1:7">
      <c r="A10" s="47" t="s">
        <v>5</v>
      </c>
      <c r="B10" s="36">
        <v>64451</v>
      </c>
      <c r="C10" s="36"/>
      <c r="D10" s="52"/>
      <c r="E10" s="52"/>
      <c r="F10" s="52"/>
      <c r="G10" s="52"/>
    </row>
    <row r="11" spans="1:7">
      <c r="A11" s="47" t="s">
        <v>6</v>
      </c>
      <c r="B11" s="33">
        <v>902261</v>
      </c>
      <c r="C11" s="36"/>
      <c r="D11" s="52"/>
      <c r="E11" s="52" t="s">
        <v>31</v>
      </c>
      <c r="F11" s="53"/>
      <c r="G11" s="52"/>
    </row>
    <row r="12" spans="1:7" ht="30">
      <c r="A12" s="47" t="s">
        <v>7</v>
      </c>
      <c r="B12" s="36">
        <v>-267</v>
      </c>
      <c r="C12" s="36"/>
      <c r="D12" s="52"/>
      <c r="E12" s="52" t="s">
        <v>17</v>
      </c>
      <c r="F12" s="52"/>
      <c r="G12" s="52"/>
    </row>
    <row r="13" spans="1:7">
      <c r="A13" s="47"/>
      <c r="B13" s="36"/>
      <c r="C13" s="36"/>
      <c r="D13" s="52"/>
      <c r="E13" s="52"/>
      <c r="F13" s="52"/>
      <c r="G13" s="52"/>
    </row>
    <row r="14" spans="1:7">
      <c r="A14" s="48" t="s">
        <v>8</v>
      </c>
      <c r="B14" s="37">
        <f>B15-B16</f>
        <v>-40095</v>
      </c>
      <c r="C14" s="37">
        <f>B14</f>
        <v>-40095</v>
      </c>
      <c r="D14" s="52"/>
      <c r="E14" s="52"/>
      <c r="F14" s="52"/>
      <c r="G14" s="52"/>
    </row>
    <row r="15" spans="1:7">
      <c r="A15" s="47" t="s">
        <v>35</v>
      </c>
      <c r="B15" s="33">
        <v>907215</v>
      </c>
      <c r="C15" s="33"/>
      <c r="D15" s="52"/>
      <c r="E15" s="52"/>
      <c r="F15" s="52"/>
      <c r="G15" s="52"/>
    </row>
    <row r="16" spans="1:7">
      <c r="A16" s="47" t="s">
        <v>34</v>
      </c>
      <c r="B16" s="33">
        <v>947310</v>
      </c>
      <c r="C16" s="33"/>
      <c r="D16" s="52"/>
      <c r="E16" s="52"/>
      <c r="F16" s="52"/>
      <c r="G16" s="52"/>
    </row>
    <row r="17" spans="1:7">
      <c r="A17" s="47"/>
      <c r="B17" s="33"/>
      <c r="C17" s="36"/>
      <c r="D17" s="52"/>
      <c r="E17" s="52"/>
      <c r="F17" s="52"/>
      <c r="G17" s="52"/>
    </row>
    <row r="18" spans="1:7" ht="28.5">
      <c r="A18" s="48" t="s">
        <v>33</v>
      </c>
      <c r="B18" s="37">
        <v>1051223</v>
      </c>
      <c r="C18" s="37"/>
      <c r="D18" s="52"/>
      <c r="E18" s="52"/>
      <c r="F18" s="52"/>
      <c r="G18" s="52"/>
    </row>
    <row r="19" spans="1:7">
      <c r="A19" s="47"/>
      <c r="B19" s="33"/>
      <c r="C19" s="36"/>
      <c r="D19" s="52"/>
      <c r="E19" s="52"/>
      <c r="F19" s="52"/>
      <c r="G19" s="52"/>
    </row>
    <row r="20" spans="1:7" ht="15.75">
      <c r="A20" s="48" t="s">
        <v>37</v>
      </c>
      <c r="B20" s="38">
        <f>B9+B14-B18</f>
        <v>-124873</v>
      </c>
      <c r="C20" s="37"/>
      <c r="D20" s="54"/>
      <c r="E20" s="54"/>
      <c r="F20" s="54"/>
      <c r="G20" s="52"/>
    </row>
    <row r="21" spans="1:7" ht="15.75">
      <c r="A21" s="48" t="s">
        <v>39</v>
      </c>
      <c r="B21" s="32"/>
      <c r="C21" s="38">
        <f>C8+C14</f>
        <v>2085228</v>
      </c>
      <c r="D21" s="52"/>
      <c r="E21" s="52"/>
      <c r="F21" s="52"/>
      <c r="G21" s="52"/>
    </row>
    <row r="22" spans="1:7" ht="37.5" customHeight="1">
      <c r="A22" s="55"/>
      <c r="B22" s="56"/>
      <c r="C22" s="57"/>
      <c r="D22" s="52"/>
      <c r="E22" s="52"/>
      <c r="F22" s="52"/>
      <c r="G22" s="52"/>
    </row>
    <row r="23" spans="1:7">
      <c r="A23" s="49" t="s">
        <v>19</v>
      </c>
      <c r="B23" s="56"/>
      <c r="C23" s="57"/>
      <c r="D23" s="52"/>
      <c r="E23" s="52"/>
      <c r="F23" s="52"/>
      <c r="G23" s="52"/>
    </row>
    <row r="24" spans="1:7">
      <c r="A24" s="49" t="s">
        <v>21</v>
      </c>
      <c r="B24" s="58"/>
      <c r="C24" s="59"/>
      <c r="D24" s="52"/>
      <c r="E24" s="52"/>
      <c r="F24" s="52"/>
      <c r="G24" s="52"/>
    </row>
    <row r="25" spans="1:7">
      <c r="A25" s="49" t="s">
        <v>22</v>
      </c>
      <c r="B25" s="58"/>
      <c r="C25" s="59"/>
      <c r="D25" s="52"/>
      <c r="E25" s="52"/>
      <c r="F25" s="52"/>
      <c r="G25" s="52"/>
    </row>
    <row r="26" spans="1:7">
      <c r="A26" s="49" t="s">
        <v>23</v>
      </c>
      <c r="B26" s="58"/>
      <c r="C26" s="59"/>
      <c r="D26" s="52"/>
      <c r="E26" s="52"/>
      <c r="F26" s="52"/>
      <c r="G26" s="52"/>
    </row>
    <row r="27" spans="1:7">
      <c r="A27" s="19" t="s">
        <v>20</v>
      </c>
      <c r="B27" s="20"/>
      <c r="C27" s="21"/>
    </row>
    <row r="28" spans="1:7">
      <c r="A28" s="19" t="s">
        <v>16</v>
      </c>
      <c r="B28" s="22"/>
      <c r="C28" s="23" t="s">
        <v>24</v>
      </c>
    </row>
  </sheetData>
  <mergeCells count="3">
    <mergeCell ref="A2:C2"/>
    <mergeCell ref="A3:C3"/>
    <mergeCell ref="A4:C4"/>
  </mergeCells>
  <pageMargins left="0.70866141732283472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19.04</vt:lpstr>
      <vt:lpstr>26.04</vt:lpstr>
      <vt:lpstr>3011</vt:lpstr>
      <vt:lpstr>'19.04'!Область_печати</vt:lpstr>
      <vt:lpstr>'26.04'!Область_печати</vt:lpstr>
      <vt:lpstr>'3011'!Область_печати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AA.Nadeina</cp:lastModifiedBy>
  <cp:lastPrinted>2020-03-17T14:10:17Z</cp:lastPrinted>
  <dcterms:created xsi:type="dcterms:W3CDTF">2018-01-19T12:52:11Z</dcterms:created>
  <dcterms:modified xsi:type="dcterms:W3CDTF">2020-04-13T08:41:18Z</dcterms:modified>
</cp:coreProperties>
</file>