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" sheetId="7" r:id="rId1"/>
  </sheets>
  <calcPr calcId="125725"/>
</workbook>
</file>

<file path=xl/calcChain.xml><?xml version="1.0" encoding="utf-8"?>
<calcChain xmlns="http://schemas.openxmlformats.org/spreadsheetml/2006/main">
  <c r="F22" i="7"/>
  <c r="C14"/>
  <c r="C11"/>
  <c r="D27" l="1"/>
  <c r="D26"/>
  <c r="D14"/>
  <c r="D11"/>
  <c r="D4" l="1"/>
  <c r="D39"/>
  <c r="D19"/>
  <c r="D38" l="1"/>
  <c r="D44" s="1"/>
  <c r="F15"/>
  <c r="F5"/>
  <c r="F6"/>
  <c r="F7"/>
  <c r="F8"/>
  <c r="F9"/>
  <c r="F10"/>
  <c r="F11"/>
  <c r="F12"/>
  <c r="F13"/>
  <c r="F14"/>
  <c r="F21"/>
  <c r="F23"/>
  <c r="F24"/>
  <c r="F25"/>
  <c r="F26"/>
  <c r="F27"/>
  <c r="F29"/>
  <c r="F30"/>
  <c r="F31"/>
  <c r="F32"/>
  <c r="F33"/>
  <c r="F34"/>
  <c r="F35"/>
  <c r="F36"/>
  <c r="F37"/>
  <c r="F40"/>
  <c r="F42"/>
  <c r="F43"/>
  <c r="E5"/>
  <c r="E6"/>
  <c r="E7"/>
  <c r="E8"/>
  <c r="E9"/>
  <c r="E10"/>
  <c r="E11"/>
  <c r="E12"/>
  <c r="E13"/>
  <c r="E14"/>
  <c r="E15"/>
  <c r="E16"/>
  <c r="E17"/>
  <c r="E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40"/>
  <c r="E41"/>
  <c r="E42"/>
  <c r="E43"/>
  <c r="C39" l="1"/>
  <c r="C19"/>
  <c r="C4"/>
  <c r="F39" l="1"/>
  <c r="E39"/>
  <c r="F19"/>
  <c r="E19"/>
  <c r="E4"/>
  <c r="F4"/>
  <c r="C38"/>
  <c r="C44" l="1"/>
  <c r="F38"/>
  <c r="E38"/>
  <c r="F44" l="1"/>
  <c r="E44"/>
</calcChain>
</file>

<file path=xl/sharedStrings.xml><?xml version="1.0" encoding="utf-8"?>
<sst xmlns="http://schemas.openxmlformats.org/spreadsheetml/2006/main" count="58" uniqueCount="53">
  <si>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</si>
  <si>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</si>
  <si>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</si>
  <si>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</si>
  <si>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</si>
  <si>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</si>
  <si>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</si>
  <si>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</si>
  <si>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</si>
  <si>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</si>
  <si>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</si>
  <si>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</si>
  <si>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</si>
  <si>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</si>
  <si>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</si>
  <si>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</si>
  <si>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</si>
  <si>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</si>
  <si>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Задолженность и перерасчеты по отмененным налогам, сборам и иным обязательным пллатежам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</si>
  <si>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</si>
  <si>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</si>
  <si>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</si>
  <si>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</si>
  <si>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</si>
  <si>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</si>
  <si>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</si>
  <si>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</si>
  <si>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</si>
  <si>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</si>
  <si>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</si>
  <si>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</si>
  <si>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</si>
  <si>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</si>
  <si>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</si>
  <si>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</si>
  <si>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</si>
  <si>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</si>
  <si>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</si>
  <si>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</si>
  <si>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</si>
  <si>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</si>
  <si>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</si>
  <si>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</si>
  <si>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 выдачу разрешения на перевозку грузов</t>
  </si>
  <si>
    <t>Исполняющий обязанности заместителя главы администрации города Ставрополя, руководителя комитета финансов и бюджета администрации города Ставрополя первый заместитель руководителя комитета финансов и бюджета администрации города Ставрополя</t>
  </si>
  <si>
    <t>Т.Ю. Филькова</t>
  </si>
  <si>
    <t>-</t>
  </si>
  <si>
    <t>Штрафные санкции, возмещение ущерба</t>
  </si>
  <si>
    <t>(тыс. рублей)</t>
  </si>
  <si>
    <t xml:space="preserve">Сравнительный анализ поступления доходов в бюджет города Ставрополя за первый квартал 2019-2020 гг. </t>
  </si>
  <si>
    <t>Поступило за первый квартал            2019 года</t>
  </si>
  <si>
    <t>Поступило за первый квартал              2020 года</t>
  </si>
  <si>
    <t>Прочие поступления от использования  имущества, находящегося в собственности городских округов, в т.ч.: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</si>
</sst>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8" fillId="0" borderId="0" xfId="0" applyFont="1" applyFill="1"/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8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1" fillId="0" borderId="16" xfId="0" applyFont="1" applyFill="1" applyBorder="1" applyAlignment="1">
      <alignment horizontal="right"/>
    </xf>
    <xf numFmtId="3" fontId="9" fillId="0" borderId="1" xfId="0" applyNumberFormat="1" applyFont="1" applyFill="1" applyBorder="1"/>
    <xf numFmtId="164" fontId="9" fillId="0" borderId="13" xfId="0" applyNumberFormat="1" applyFont="1" applyFill="1" applyBorder="1"/>
    <xf numFmtId="3" fontId="10" fillId="2" borderId="2" xfId="0" applyNumberFormat="1" applyFont="1" applyFill="1" applyBorder="1"/>
    <xf numFmtId="3" fontId="10" fillId="0" borderId="1" xfId="0" applyNumberFormat="1" applyFont="1" applyFill="1" applyBorder="1"/>
    <xf numFmtId="164" fontId="10" fillId="0" borderId="13" xfId="0" applyNumberFormat="1" applyFont="1" applyFill="1" applyBorder="1"/>
    <xf numFmtId="3" fontId="10" fillId="0" borderId="2" xfId="0" applyNumberFormat="1" applyFont="1" applyFill="1" applyBorder="1"/>
    <xf numFmtId="3" fontId="11" fillId="2" borderId="2" xfId="0" applyNumberFormat="1" applyFont="1" applyFill="1" applyBorder="1"/>
    <xf numFmtId="3" fontId="11" fillId="0" borderId="1" xfId="0" applyNumberFormat="1" applyFont="1" applyFill="1" applyBorder="1"/>
    <xf numFmtId="164" fontId="11" fillId="0" borderId="13" xfId="0" applyNumberFormat="1" applyFont="1" applyFill="1" applyBorder="1"/>
    <xf numFmtId="3" fontId="11" fillId="0" borderId="2" xfId="0" applyNumberFormat="1" applyFont="1" applyFill="1" applyBorder="1"/>
    <xf numFmtId="164" fontId="11" fillId="0" borderId="13" xfId="0" applyNumberFormat="1" applyFont="1" applyFill="1" applyBorder="1" applyAlignment="1">
      <alignment horizontal="right"/>
    </xf>
    <xf numFmtId="3" fontId="10" fillId="0" borderId="13" xfId="0" applyNumberFormat="1" applyFont="1" applyFill="1" applyBorder="1" applyAlignment="1">
      <alignment horizontal="right"/>
    </xf>
    <xf numFmtId="3" fontId="9" fillId="0" borderId="2" xfId="0" applyNumberFormat="1" applyFont="1" applyFill="1" applyBorder="1"/>
    <xf numFmtId="164" fontId="10" fillId="0" borderId="13" xfId="0" applyNumberFormat="1" applyFont="1" applyFill="1" applyBorder="1" applyAlignment="1">
      <alignment horizontal="right"/>
    </xf>
    <xf numFmtId="3" fontId="10" fillId="0" borderId="15" xfId="0" applyNumberFormat="1" applyFont="1" applyFill="1" applyBorder="1"/>
    <xf numFmtId="3" fontId="9" fillId="0" borderId="4" xfId="0" applyNumberFormat="1" applyFont="1" applyFill="1" applyBorder="1"/>
    <xf numFmtId="3" fontId="9" fillId="0" borderId="5" xfId="0" applyNumberFormat="1" applyFont="1" applyFill="1" applyBorder="1"/>
    <xf numFmtId="164" fontId="9" fillId="0" borderId="14" xfId="0" applyNumberFormat="1" applyFont="1" applyFill="1" applyBorder="1"/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6"/>
  <sheetViews>
    <sheetView tabSelected="1" topLeftCell="A34" workbookViewId="0">
      <selection activeCell="B28" sqref="B28"/>
    </sheetView>
  </sheetViews>
  <sheetFormatPr defaultColWidth="9.109375" defaultRowHeight="13.2"/>
  <cols>
    <col min="1" max="1" width="4.44140625" style="7" customWidth="1"/>
    <col min="2" max="2" width="59.5546875" style="5" customWidth="1"/>
    <col min="3" max="3" width="12.44140625" style="8" customWidth="1"/>
    <col min="4" max="4" width="12.109375" style="8" customWidth="1"/>
    <col min="5" max="5" width="11.88671875" style="8" customWidth="1"/>
    <col min="6" max="6" width="9.5546875" style="8" customWidth="1"/>
    <col min="7" max="16384" width="9.109375" style="8"/>
  </cols>
  <sheetData>
    <row r="1" spans="1:221" ht="12.75" customHeight="1">
      <c r="A1" s="28" t="s">
        <v>49</v>
      </c>
      <c r="B1" s="29"/>
      <c r="C1" s="29"/>
      <c r="D1" s="29"/>
      <c r="E1" s="29"/>
      <c r="F1" s="29"/>
    </row>
    <row r="2" spans="1:221" ht="16.2" customHeight="1" thickBot="1">
      <c r="E2" s="45" t="s">
        <v>48</v>
      </c>
      <c r="F2" s="45"/>
    </row>
    <row r="3" spans="1:221" ht="60.6" customHeight="1">
      <c r="A3" s="64" t="s">
        <v>37</v>
      </c>
      <c r="B3" s="22" t="s">
        <v>38</v>
      </c>
      <c r="C3" s="13" t="s">
        <v>50</v>
      </c>
      <c r="D3" s="13" t="s">
        <v>51</v>
      </c>
      <c r="E3" s="14" t="s">
        <v>12</v>
      </c>
      <c r="F3" s="21" t="s">
        <v>36</v>
      </c>
    </row>
    <row r="4" spans="1:221" s="3" customFormat="1" ht="17.399999999999999" customHeight="1">
      <c r="A4" s="17"/>
      <c r="B4" s="11" t="s">
        <v>7</v>
      </c>
      <c r="C4" s="46">
        <f t="shared" ref="C4:D4" si="0">C5+C6+C7+C8+C9+C10+C11+C14+C18</f>
        <v>723801</v>
      </c>
      <c r="D4" s="46">
        <f t="shared" si="0"/>
        <v>762392</v>
      </c>
      <c r="E4" s="46">
        <f>D4-C4</f>
        <v>38591</v>
      </c>
      <c r="F4" s="47">
        <f>D4/C4*100</f>
        <v>105.33171410373845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</row>
    <row r="5" spans="1:221" ht="15.6">
      <c r="A5" s="15">
        <v>1</v>
      </c>
      <c r="B5" s="1" t="s">
        <v>0</v>
      </c>
      <c r="C5" s="48">
        <v>481324</v>
      </c>
      <c r="D5" s="48">
        <v>533509</v>
      </c>
      <c r="E5" s="49">
        <f t="shared" ref="E5:E44" si="1">D5-C5</f>
        <v>52185</v>
      </c>
      <c r="F5" s="50">
        <f t="shared" ref="F5:F44" si="2">D5/C5*100</f>
        <v>110.84196923486051</v>
      </c>
    </row>
    <row r="6" spans="1:221" ht="15.6">
      <c r="A6" s="15">
        <v>2</v>
      </c>
      <c r="B6" s="1" t="s">
        <v>28</v>
      </c>
      <c r="C6" s="51">
        <v>5459</v>
      </c>
      <c r="D6" s="51">
        <v>5226</v>
      </c>
      <c r="E6" s="49">
        <f t="shared" si="1"/>
        <v>-233</v>
      </c>
      <c r="F6" s="50">
        <f t="shared" si="2"/>
        <v>95.731819014471526</v>
      </c>
    </row>
    <row r="7" spans="1:221" ht="18.600000000000001" customHeight="1">
      <c r="A7" s="23">
        <v>3</v>
      </c>
      <c r="B7" s="1" t="s">
        <v>5</v>
      </c>
      <c r="C7" s="51">
        <v>83843</v>
      </c>
      <c r="D7" s="51">
        <v>85043</v>
      </c>
      <c r="E7" s="49">
        <f t="shared" si="1"/>
        <v>1200</v>
      </c>
      <c r="F7" s="50">
        <f t="shared" si="2"/>
        <v>101.43124649642785</v>
      </c>
    </row>
    <row r="8" spans="1:221" ht="15.6">
      <c r="A8" s="23">
        <v>4</v>
      </c>
      <c r="B8" s="1" t="s">
        <v>6</v>
      </c>
      <c r="C8" s="51">
        <v>4249</v>
      </c>
      <c r="D8" s="51">
        <v>3270</v>
      </c>
      <c r="E8" s="49">
        <f t="shared" si="1"/>
        <v>-979</v>
      </c>
      <c r="F8" s="50">
        <f t="shared" si="2"/>
        <v>76.959284537538238</v>
      </c>
    </row>
    <row r="9" spans="1:221" ht="15.6" customHeight="1">
      <c r="A9" s="23">
        <v>5</v>
      </c>
      <c r="B9" s="1" t="s">
        <v>19</v>
      </c>
      <c r="C9" s="48">
        <v>10799</v>
      </c>
      <c r="D9" s="48">
        <v>13588</v>
      </c>
      <c r="E9" s="49">
        <f t="shared" si="1"/>
        <v>2789</v>
      </c>
      <c r="F9" s="50">
        <f t="shared" si="2"/>
        <v>125.82646541346421</v>
      </c>
    </row>
    <row r="10" spans="1:221" ht="15.6">
      <c r="A10" s="23">
        <v>6</v>
      </c>
      <c r="B10" s="1" t="s">
        <v>1</v>
      </c>
      <c r="C10" s="51">
        <v>28319</v>
      </c>
      <c r="D10" s="51">
        <v>20537</v>
      </c>
      <c r="E10" s="49">
        <f t="shared" si="1"/>
        <v>-7782</v>
      </c>
      <c r="F10" s="50">
        <f t="shared" si="2"/>
        <v>72.520216109325901</v>
      </c>
    </row>
    <row r="11" spans="1:221" ht="15.6">
      <c r="A11" s="36">
        <v>7</v>
      </c>
      <c r="B11" s="1" t="s">
        <v>16</v>
      </c>
      <c r="C11" s="48">
        <f>C13+C12</f>
        <v>90024</v>
      </c>
      <c r="D11" s="48">
        <f>D13+D12</f>
        <v>81229</v>
      </c>
      <c r="E11" s="49">
        <f t="shared" si="1"/>
        <v>-8795</v>
      </c>
      <c r="F11" s="50">
        <f t="shared" si="2"/>
        <v>90.23038300897538</v>
      </c>
    </row>
    <row r="12" spans="1:221" s="10" customFormat="1" ht="15.6">
      <c r="A12" s="39"/>
      <c r="B12" s="19" t="s">
        <v>32</v>
      </c>
      <c r="C12" s="52">
        <v>75281</v>
      </c>
      <c r="D12" s="52">
        <v>76205</v>
      </c>
      <c r="E12" s="53">
        <f t="shared" si="1"/>
        <v>924</v>
      </c>
      <c r="F12" s="54">
        <f t="shared" si="2"/>
        <v>101.22740133632658</v>
      </c>
    </row>
    <row r="13" spans="1:221" s="10" customFormat="1" ht="15.6">
      <c r="A13" s="40"/>
      <c r="B13" s="19" t="s">
        <v>31</v>
      </c>
      <c r="C13" s="52">
        <v>14743</v>
      </c>
      <c r="D13" s="52">
        <v>5024</v>
      </c>
      <c r="E13" s="53">
        <f t="shared" si="1"/>
        <v>-9719</v>
      </c>
      <c r="F13" s="54">
        <f t="shared" si="2"/>
        <v>34.077189174523504</v>
      </c>
    </row>
    <row r="14" spans="1:221" ht="15.6">
      <c r="A14" s="36">
        <v>8</v>
      </c>
      <c r="B14" s="1" t="s">
        <v>17</v>
      </c>
      <c r="C14" s="51">
        <f>C15+C16+C17</f>
        <v>19784</v>
      </c>
      <c r="D14" s="51">
        <f>D15+D16+D17</f>
        <v>19990</v>
      </c>
      <c r="E14" s="49">
        <f t="shared" si="1"/>
        <v>206</v>
      </c>
      <c r="F14" s="50">
        <f t="shared" si="2"/>
        <v>101.04124545086938</v>
      </c>
    </row>
    <row r="15" spans="1:221" ht="15.6">
      <c r="A15" s="37"/>
      <c r="B15" s="19" t="s">
        <v>25</v>
      </c>
      <c r="C15" s="55">
        <v>19784</v>
      </c>
      <c r="D15" s="55">
        <v>19990</v>
      </c>
      <c r="E15" s="53">
        <f t="shared" si="1"/>
        <v>206</v>
      </c>
      <c r="F15" s="54">
        <f t="shared" si="2"/>
        <v>101.04124545086938</v>
      </c>
    </row>
    <row r="16" spans="1:221" ht="15.6">
      <c r="A16" s="37"/>
      <c r="B16" s="19" t="s">
        <v>26</v>
      </c>
      <c r="C16" s="55">
        <v>0</v>
      </c>
      <c r="D16" s="55">
        <v>0</v>
      </c>
      <c r="E16" s="53">
        <f t="shared" si="1"/>
        <v>0</v>
      </c>
      <c r="F16" s="56" t="s">
        <v>46</v>
      </c>
    </row>
    <row r="17" spans="1:221" ht="15.6">
      <c r="A17" s="40"/>
      <c r="B17" s="19" t="s">
        <v>43</v>
      </c>
      <c r="C17" s="55">
        <v>0</v>
      </c>
      <c r="D17" s="55">
        <v>0</v>
      </c>
      <c r="E17" s="53">
        <f t="shared" si="1"/>
        <v>0</v>
      </c>
      <c r="F17" s="56" t="s">
        <v>46</v>
      </c>
    </row>
    <row r="18" spans="1:221" ht="27">
      <c r="A18" s="23">
        <v>9</v>
      </c>
      <c r="B18" s="1" t="s">
        <v>18</v>
      </c>
      <c r="C18" s="51">
        <v>0</v>
      </c>
      <c r="D18" s="51">
        <v>0</v>
      </c>
      <c r="E18" s="49">
        <f t="shared" si="1"/>
        <v>0</v>
      </c>
      <c r="F18" s="57" t="s">
        <v>46</v>
      </c>
    </row>
    <row r="19" spans="1:221" s="3" customFormat="1" ht="16.8" customHeight="1">
      <c r="A19" s="18"/>
      <c r="B19" s="6" t="s">
        <v>8</v>
      </c>
      <c r="C19" s="58">
        <f>C20+C21+C22+C23+C24+C25+C27+C30+C31+C32+C33+C34+C35+C37</f>
        <v>192308</v>
      </c>
      <c r="D19" s="58">
        <f>D20+D21+D22+D23+D24+D25+D27+D30+D31+D32+D33+D34+D35+D37</f>
        <v>139869</v>
      </c>
      <c r="E19" s="46">
        <f t="shared" si="1"/>
        <v>-52439</v>
      </c>
      <c r="F19" s="47">
        <f t="shared" si="2"/>
        <v>72.731763629178189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ht="42" customHeight="1">
      <c r="A20" s="23">
        <v>10</v>
      </c>
      <c r="B20" s="1" t="s">
        <v>10</v>
      </c>
      <c r="C20" s="51">
        <v>0</v>
      </c>
      <c r="D20" s="51">
        <v>0</v>
      </c>
      <c r="E20" s="49">
        <f t="shared" si="1"/>
        <v>0</v>
      </c>
      <c r="F20" s="59" t="s">
        <v>46</v>
      </c>
    </row>
    <row r="21" spans="1:221" ht="57" customHeight="1">
      <c r="A21" s="23">
        <v>11</v>
      </c>
      <c r="B21" s="1" t="s">
        <v>33</v>
      </c>
      <c r="C21" s="51">
        <v>100209</v>
      </c>
      <c r="D21" s="51">
        <v>102901</v>
      </c>
      <c r="E21" s="49">
        <f t="shared" si="1"/>
        <v>2692</v>
      </c>
      <c r="F21" s="50">
        <f t="shared" si="2"/>
        <v>102.68638545440029</v>
      </c>
    </row>
    <row r="22" spans="1:221" ht="63.6" customHeight="1">
      <c r="A22" s="16" t="s">
        <v>21</v>
      </c>
      <c r="B22" s="2" t="s">
        <v>42</v>
      </c>
      <c r="C22" s="51">
        <v>11303</v>
      </c>
      <c r="D22" s="48">
        <v>833</v>
      </c>
      <c r="E22" s="49">
        <f t="shared" si="1"/>
        <v>-10470</v>
      </c>
      <c r="F22" s="50">
        <f t="shared" si="2"/>
        <v>7.3697248518092549</v>
      </c>
    </row>
    <row r="23" spans="1:221" ht="55.8" customHeight="1">
      <c r="A23" s="24">
        <v>13</v>
      </c>
      <c r="B23" s="1" t="s">
        <v>34</v>
      </c>
      <c r="C23" s="51">
        <v>10257</v>
      </c>
      <c r="D23" s="51">
        <v>8234</v>
      </c>
      <c r="E23" s="49">
        <f t="shared" si="1"/>
        <v>-2023</v>
      </c>
      <c r="F23" s="50">
        <f t="shared" si="2"/>
        <v>80.276884079165441</v>
      </c>
    </row>
    <row r="24" spans="1:221" ht="27">
      <c r="A24" s="23">
        <v>14</v>
      </c>
      <c r="B24" s="1" t="s">
        <v>29</v>
      </c>
      <c r="C24" s="51">
        <v>3233</v>
      </c>
      <c r="D24" s="48">
        <v>3031</v>
      </c>
      <c r="E24" s="49">
        <f t="shared" si="1"/>
        <v>-202</v>
      </c>
      <c r="F24" s="50">
        <f t="shared" si="2"/>
        <v>93.751933188988559</v>
      </c>
    </row>
    <row r="25" spans="1:221" ht="40.950000000000003" customHeight="1">
      <c r="A25" s="36">
        <v>15</v>
      </c>
      <c r="B25" s="1" t="s">
        <v>11</v>
      </c>
      <c r="C25" s="51">
        <v>5481</v>
      </c>
      <c r="D25" s="51">
        <v>-34651</v>
      </c>
      <c r="E25" s="49">
        <f t="shared" si="1"/>
        <v>-40132</v>
      </c>
      <c r="F25" s="50">
        <f t="shared" si="2"/>
        <v>-632.20215289180805</v>
      </c>
    </row>
    <row r="26" spans="1:221" ht="15.6" hidden="1">
      <c r="A26" s="40"/>
      <c r="B26" s="20" t="s">
        <v>22</v>
      </c>
      <c r="C26" s="55">
        <v>0</v>
      </c>
      <c r="D26" s="51">
        <f>D28</f>
        <v>18</v>
      </c>
      <c r="E26" s="49">
        <f t="shared" si="1"/>
        <v>18</v>
      </c>
      <c r="F26" s="50" t="e">
        <f t="shared" si="2"/>
        <v>#DIV/0!</v>
      </c>
    </row>
    <row r="27" spans="1:221" ht="27" customHeight="1">
      <c r="A27" s="36">
        <v>16</v>
      </c>
      <c r="B27" s="1" t="s">
        <v>52</v>
      </c>
      <c r="C27" s="51">
        <v>659</v>
      </c>
      <c r="D27" s="48">
        <f>D28+D29</f>
        <v>591</v>
      </c>
      <c r="E27" s="49">
        <f t="shared" si="1"/>
        <v>-68</v>
      </c>
      <c r="F27" s="50">
        <f t="shared" si="2"/>
        <v>89.681335356600911</v>
      </c>
    </row>
    <row r="28" spans="1:221" ht="15" customHeight="1">
      <c r="A28" s="37"/>
      <c r="B28" s="19" t="s">
        <v>23</v>
      </c>
      <c r="C28" s="55">
        <v>18</v>
      </c>
      <c r="D28" s="55">
        <v>18</v>
      </c>
      <c r="E28" s="53">
        <f t="shared" si="1"/>
        <v>0</v>
      </c>
      <c r="F28" s="56" t="s">
        <v>46</v>
      </c>
    </row>
    <row r="29" spans="1:221" ht="15.6" customHeight="1">
      <c r="A29" s="38"/>
      <c r="B29" s="19" t="s">
        <v>24</v>
      </c>
      <c r="C29" s="55">
        <v>641</v>
      </c>
      <c r="D29" s="55">
        <v>573</v>
      </c>
      <c r="E29" s="53">
        <f t="shared" si="1"/>
        <v>-68</v>
      </c>
      <c r="F29" s="54">
        <f t="shared" si="2"/>
        <v>89.391575663026529</v>
      </c>
    </row>
    <row r="30" spans="1:221" ht="15" customHeight="1">
      <c r="A30" s="23">
        <v>17</v>
      </c>
      <c r="B30" s="1" t="s">
        <v>20</v>
      </c>
      <c r="C30" s="51">
        <v>1662</v>
      </c>
      <c r="D30" s="51">
        <v>3429</v>
      </c>
      <c r="E30" s="49">
        <f t="shared" si="1"/>
        <v>1767</v>
      </c>
      <c r="F30" s="50">
        <f t="shared" si="2"/>
        <v>206.31768953068593</v>
      </c>
    </row>
    <row r="31" spans="1:221" ht="27">
      <c r="A31" s="23">
        <v>18</v>
      </c>
      <c r="B31" s="1" t="s">
        <v>15</v>
      </c>
      <c r="C31" s="51">
        <v>2409</v>
      </c>
      <c r="D31" s="48">
        <v>2373</v>
      </c>
      <c r="E31" s="49">
        <f t="shared" si="1"/>
        <v>-36</v>
      </c>
      <c r="F31" s="50">
        <f t="shared" si="2"/>
        <v>98.505603985056041</v>
      </c>
    </row>
    <row r="32" spans="1:221" ht="67.8" customHeight="1">
      <c r="A32" s="23">
        <v>19</v>
      </c>
      <c r="B32" s="1" t="s">
        <v>30</v>
      </c>
      <c r="C32" s="51">
        <v>12341</v>
      </c>
      <c r="D32" s="51">
        <v>4027</v>
      </c>
      <c r="E32" s="49">
        <f t="shared" si="1"/>
        <v>-8314</v>
      </c>
      <c r="F32" s="50">
        <f t="shared" si="2"/>
        <v>32.631067174459119</v>
      </c>
    </row>
    <row r="33" spans="1:221" ht="26.25" customHeight="1">
      <c r="A33" s="23">
        <v>20</v>
      </c>
      <c r="B33" s="1" t="s">
        <v>39</v>
      </c>
      <c r="C33" s="51">
        <v>15603</v>
      </c>
      <c r="D33" s="51">
        <v>26845</v>
      </c>
      <c r="E33" s="49">
        <f t="shared" si="1"/>
        <v>11242</v>
      </c>
      <c r="F33" s="50">
        <f t="shared" si="2"/>
        <v>172.05024674742037</v>
      </c>
    </row>
    <row r="34" spans="1:221" ht="15.6">
      <c r="A34" s="23">
        <v>21</v>
      </c>
      <c r="B34" s="1" t="s">
        <v>2</v>
      </c>
      <c r="C34" s="51">
        <v>3178</v>
      </c>
      <c r="D34" s="51">
        <v>2214</v>
      </c>
      <c r="E34" s="49">
        <f t="shared" si="1"/>
        <v>-964</v>
      </c>
      <c r="F34" s="50">
        <f t="shared" si="2"/>
        <v>69.666456891126501</v>
      </c>
    </row>
    <row r="35" spans="1:221" ht="15" customHeight="1">
      <c r="A35" s="36">
        <v>22</v>
      </c>
      <c r="B35" s="1" t="s">
        <v>47</v>
      </c>
      <c r="C35" s="51">
        <v>25927</v>
      </c>
      <c r="D35" s="51">
        <v>20061</v>
      </c>
      <c r="E35" s="49">
        <f t="shared" si="1"/>
        <v>-5866</v>
      </c>
      <c r="F35" s="50">
        <f t="shared" si="2"/>
        <v>77.374937324025154</v>
      </c>
    </row>
    <row r="36" spans="1:221" ht="24.75" hidden="1" customHeight="1">
      <c r="A36" s="37"/>
      <c r="B36" s="19" t="s">
        <v>35</v>
      </c>
      <c r="C36" s="55"/>
      <c r="D36" s="55"/>
      <c r="E36" s="49">
        <f t="shared" si="1"/>
        <v>0</v>
      </c>
      <c r="F36" s="50" t="e">
        <f t="shared" si="2"/>
        <v>#DIV/0!</v>
      </c>
    </row>
    <row r="37" spans="1:221" ht="15" customHeight="1">
      <c r="A37" s="23">
        <v>23</v>
      </c>
      <c r="B37" s="1" t="s">
        <v>3</v>
      </c>
      <c r="C37" s="51">
        <v>46</v>
      </c>
      <c r="D37" s="51">
        <v>-19</v>
      </c>
      <c r="E37" s="49">
        <f t="shared" si="1"/>
        <v>-65</v>
      </c>
      <c r="F37" s="50">
        <f t="shared" si="2"/>
        <v>-41.304347826086953</v>
      </c>
    </row>
    <row r="38" spans="1:221" s="3" customFormat="1" ht="15.6">
      <c r="A38" s="41" t="s">
        <v>40</v>
      </c>
      <c r="B38" s="42"/>
      <c r="C38" s="58">
        <f>C4+C19</f>
        <v>916109</v>
      </c>
      <c r="D38" s="58">
        <f>D4+D19</f>
        <v>902261</v>
      </c>
      <c r="E38" s="46">
        <f t="shared" si="1"/>
        <v>-13848</v>
      </c>
      <c r="F38" s="47">
        <f t="shared" si="2"/>
        <v>98.488389482037618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</row>
    <row r="39" spans="1:221" s="9" customFormat="1" ht="15.6">
      <c r="A39" s="32">
        <v>24</v>
      </c>
      <c r="B39" s="12" t="s">
        <v>4</v>
      </c>
      <c r="C39" s="58">
        <f>C40+C41+C42+C43</f>
        <v>928303</v>
      </c>
      <c r="D39" s="58">
        <f>D40+D41+D42+D43</f>
        <v>1269813</v>
      </c>
      <c r="E39" s="46">
        <f t="shared" si="1"/>
        <v>341510</v>
      </c>
      <c r="F39" s="47">
        <f t="shared" si="2"/>
        <v>136.78863474533637</v>
      </c>
    </row>
    <row r="40" spans="1:221" ht="24.75" customHeight="1">
      <c r="A40" s="32"/>
      <c r="B40" s="1" t="s">
        <v>14</v>
      </c>
      <c r="C40" s="51">
        <v>940932</v>
      </c>
      <c r="D40" s="48">
        <v>1288684</v>
      </c>
      <c r="E40" s="49">
        <f t="shared" si="1"/>
        <v>347752</v>
      </c>
      <c r="F40" s="50">
        <f t="shared" si="2"/>
        <v>136.95824990541291</v>
      </c>
    </row>
    <row r="41" spans="1:221" ht="15" customHeight="1">
      <c r="A41" s="32"/>
      <c r="B41" s="4" t="s">
        <v>13</v>
      </c>
      <c r="C41" s="51">
        <v>0</v>
      </c>
      <c r="D41" s="51">
        <v>264</v>
      </c>
      <c r="E41" s="49">
        <f t="shared" si="1"/>
        <v>264</v>
      </c>
      <c r="F41" s="59" t="s">
        <v>46</v>
      </c>
    </row>
    <row r="42" spans="1:221" ht="40.200000000000003" customHeight="1">
      <c r="A42" s="32"/>
      <c r="B42" s="4" t="s">
        <v>27</v>
      </c>
      <c r="C42" s="51">
        <v>3</v>
      </c>
      <c r="D42" s="51">
        <v>15</v>
      </c>
      <c r="E42" s="49">
        <f t="shared" si="1"/>
        <v>12</v>
      </c>
      <c r="F42" s="50">
        <f t="shared" si="2"/>
        <v>500</v>
      </c>
    </row>
    <row r="43" spans="1:221" ht="27">
      <c r="A43" s="33"/>
      <c r="B43" s="1" t="s">
        <v>9</v>
      </c>
      <c r="C43" s="51">
        <v>-12632</v>
      </c>
      <c r="D43" s="60">
        <v>-19150</v>
      </c>
      <c r="E43" s="49">
        <f t="shared" si="1"/>
        <v>-6518</v>
      </c>
      <c r="F43" s="50">
        <f t="shared" si="2"/>
        <v>151.59911336288789</v>
      </c>
    </row>
    <row r="44" spans="1:221" s="9" customFormat="1" ht="16.2" thickBot="1">
      <c r="A44" s="34" t="s">
        <v>41</v>
      </c>
      <c r="B44" s="35"/>
      <c r="C44" s="61">
        <f>C38+C39</f>
        <v>1844412</v>
      </c>
      <c r="D44" s="61">
        <f>D38+D39</f>
        <v>2172074</v>
      </c>
      <c r="E44" s="62">
        <f t="shared" si="1"/>
        <v>327662</v>
      </c>
      <c r="F44" s="63">
        <f t="shared" si="2"/>
        <v>117.76511972379274</v>
      </c>
    </row>
    <row r="45" spans="1:221" ht="18.600000000000001" customHeight="1">
      <c r="A45" s="30"/>
      <c r="B45" s="31"/>
    </row>
    <row r="46" spans="1:221" ht="70.8" customHeight="1">
      <c r="A46" s="26" t="s">
        <v>44</v>
      </c>
      <c r="B46" s="27"/>
      <c r="C46" s="25"/>
      <c r="D46" s="25"/>
      <c r="E46" s="43" t="s">
        <v>45</v>
      </c>
      <c r="F46" s="44"/>
    </row>
  </sheetData>
  <mergeCells count="13">
    <mergeCell ref="A46:B46"/>
    <mergeCell ref="A1:F1"/>
    <mergeCell ref="A45:B45"/>
    <mergeCell ref="A39:A43"/>
    <mergeCell ref="A44:B44"/>
    <mergeCell ref="A27:A29"/>
    <mergeCell ref="A11:A13"/>
    <mergeCell ref="A38:B38"/>
    <mergeCell ref="A25:A26"/>
    <mergeCell ref="A35:A36"/>
    <mergeCell ref="A14:A17"/>
    <mergeCell ref="E46:F46"/>
    <mergeCell ref="E2:F2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2020-04-13T08:04:55Z</cp:lastPrinted>
  <dcterms:created xsi:type="dcterms:W3CDTF">2002-11-26T08:28:37Z</dcterms:created>
  <dcterms:modified xsi:type="dcterms:W3CDTF">2020-04-13T08:07:15Z</dcterms:modified>
</cp:coreProperties>
</file>