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Август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Август!$A$1:$G$12</definedName>
  </definedNames>
  <calcPr calcId="124519" iterate="1"/>
</workbook>
</file>

<file path=xl/calcChain.xml><?xml version="1.0" encoding="utf-8"?>
<calcChain xmlns="http://schemas.openxmlformats.org/spreadsheetml/2006/main">
  <c r="D7" i="16"/>
  <c r="D8"/>
  <c r="C8"/>
  <c r="P8"/>
  <c r="N11"/>
  <c r="E8" l="1"/>
  <c r="P7"/>
  <c r="L11"/>
  <c r="D9" l="1"/>
  <c r="B8"/>
  <c r="B7"/>
  <c r="G7" s="1"/>
  <c r="G8" l="1"/>
  <c r="B9"/>
  <c r="K9"/>
  <c r="I9"/>
  <c r="G9" l="1"/>
  <c r="J9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C7" i="16" l="1"/>
  <c r="M11"/>
  <c r="P11" s="1"/>
  <c r="F7" l="1"/>
  <c r="E7"/>
  <c r="E9" s="1"/>
  <c r="C9"/>
  <c r="F8"/>
  <c r="F9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<sst xmlns="http://schemas.openxmlformats.org/spreadsheetml/2006/main" count="219" uniqueCount="50">
  <si>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</si>
  <si>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</si>
  <si>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</si>
  <si>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</si>
  <si>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</si>
  <si>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</si>
  <si>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</si>
  <si>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</si>
  <si>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</si>
  <si>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</si>
  <si>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</si>
  <si>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</si>
  <si>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</si>
  <si>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</si>
  <si>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</si>
  <si>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</si>
  <si>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</si>
  <si>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</si>
  <si>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</si>
  <si>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</si>
  <si>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</si>
  <si>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</si>
  <si>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</si>
  <si>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</si>
  <si>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</si>
  <si>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</si>
  <si>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</si>
  <si>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</si>
  <si>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</si>
  <si>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</si>
  <si>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</si>
  <si>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</si>
  <si>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</si>
  <si>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</si>
  <si>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</si>
  <si>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</si>
  <si>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</si>
  <si>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</si>
  <si>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</si>
  <si>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</si>
  <si>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</si>
  <si>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</si>
  <si>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</si>
  <si>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</si>
  <si>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</si>
  <si>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</si>
  <si>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</si>
  <si>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</si>
  <si>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</si>
  <si>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январь - август 2024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</si>
</sst>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_ ;[Red]\-#,##0.00\ "/>
    <numFmt numFmtId="166" formatCode="#,##0.00;[Red]\-#,##0.00;0.00"/>
    <numFmt numFmtId="167" formatCode="#,##0.0_ ;[Red]\-#,##0.0\ "/>
  </numFmts>
  <fonts count="3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61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106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166" fontId="25" fillId="0" borderId="1" xfId="392" applyNumberFormat="1" applyFont="1" applyFill="1" applyBorder="1" applyAlignment="1" applyProtection="1">
      <protection hidden="1"/>
    </xf>
    <xf numFmtId="166" fontId="24" fillId="0" borderId="0" xfId="392" applyNumberFormat="1"/>
    <xf numFmtId="166" fontId="11" fillId="0" borderId="7" xfId="396" applyNumberFormat="1" applyFont="1" applyFill="1" applyBorder="1" applyAlignment="1" applyProtection="1">
      <protection hidden="1"/>
    </xf>
    <xf numFmtId="166" fontId="11" fillId="0" borderId="8" xfId="397" applyNumberFormat="1" applyFont="1" applyFill="1" applyBorder="1" applyAlignment="1" applyProtection="1">
      <protection hidden="1"/>
    </xf>
    <xf numFmtId="166" fontId="26" fillId="0" borderId="1" xfId="392" applyNumberFormat="1" applyFont="1" applyFill="1" applyBorder="1" applyAlignment="1" applyProtection="1">
      <protection hidden="1"/>
    </xf>
    <xf numFmtId="166" fontId="11" fillId="0" borderId="10" xfId="401" applyNumberFormat="1" applyFont="1" applyFill="1" applyBorder="1" applyAlignment="1" applyProtection="1">
      <protection hidden="1"/>
    </xf>
    <xf numFmtId="166" fontId="11" fillId="0" borderId="9" xfId="402" applyNumberFormat="1" applyFont="1" applyFill="1" applyBorder="1" applyAlignment="1" applyProtection="1">
      <protection hidden="1"/>
    </xf>
    <xf numFmtId="0" fontId="27" fillId="0" borderId="0" xfId="0" applyFont="1"/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5" fontId="8" fillId="0" borderId="0" xfId="1" applyNumberFormat="1" applyFont="1" applyFill="1" applyBorder="1"/>
    <xf numFmtId="3" fontId="0" fillId="0" borderId="0" xfId="0" applyNumberFormat="1"/>
    <xf numFmtId="165" fontId="0" fillId="0" borderId="0" xfId="0" applyNumberFormat="1"/>
    <xf numFmtId="167" fontId="0" fillId="0" borderId="0" xfId="0" applyNumberFormat="1"/>
    <xf numFmtId="166" fontId="11" fillId="0" borderId="11" xfId="396" applyNumberFormat="1" applyFont="1" applyFill="1" applyBorder="1" applyAlignment="1" applyProtection="1">
      <protection hidden="1"/>
    </xf>
    <xf numFmtId="166" fontId="11" fillId="0" borderId="12" xfId="399" applyNumberFormat="1" applyFont="1" applyFill="1" applyBorder="1" applyAlignment="1" applyProtection="1"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5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6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5" fontId="0" fillId="0" borderId="1" xfId="0" applyNumberFormat="1" applyBorder="1"/>
    <xf numFmtId="166" fontId="34" fillId="3" borderId="0" xfId="455" applyNumberFormat="1" applyFont="1" applyFill="1" applyAlignment="1" applyProtection="1">
      <protection hidden="1"/>
    </xf>
    <xf numFmtId="166" fontId="34" fillId="4" borderId="0" xfId="456" applyNumberFormat="1" applyFill="1"/>
    <xf numFmtId="166" fontId="34" fillId="3" borderId="0" xfId="457" applyNumberFormat="1" applyFont="1" applyFill="1" applyAlignment="1" applyProtection="1">
      <protection hidden="1"/>
    </xf>
    <xf numFmtId="166" fontId="34" fillId="4" borderId="0" xfId="458" applyNumberFormat="1" applyFill="1"/>
    <xf numFmtId="166" fontId="34" fillId="3" borderId="0" xfId="459" applyNumberFormat="1" applyFill="1"/>
    <xf numFmtId="166" fontId="34" fillId="4" borderId="0" xfId="460" applyNumberFormat="1" applyFill="1"/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4" fontId="3" fillId="0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vertical="top"/>
    </xf>
    <xf numFmtId="3" fontId="5" fillId="2" borderId="1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</cellXfs>
  <cellStyles count="461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64" xfId="443"/>
    <cellStyle name="Обычный 65" xfId="444"/>
    <cellStyle name="Обычный 66" xfId="445"/>
    <cellStyle name="Обычный 67" xfId="446"/>
    <cellStyle name="Обычный 68" xfId="447"/>
    <cellStyle name="Обычный 69" xfId="448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78" xfId="455"/>
    <cellStyle name="Обычный 79" xfId="456"/>
    <cellStyle name="Обычный 8" xfId="382"/>
    <cellStyle name="Обычный 8 2" xfId="383"/>
    <cellStyle name="Обычный 80" xfId="457"/>
    <cellStyle name="Обычный 81" xfId="458"/>
    <cellStyle name="Обычный 82" xfId="459"/>
    <cellStyle name="Обычный 83" xfId="460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90" zoomScaleSheetLayoutView="90" workbookViewId="0">
      <selection activeCell="A5" sqref="A5:G9"/>
    </sheetView>
  </sheetViews>
  <sheetFormatPr defaultRowHeight="15"/>
  <cols>
    <col min="1" max="1" width="17.28515625" customWidth="1"/>
    <col min="2" max="2" width="12.42578125" customWidth="1"/>
    <col min="3" max="3" width="12" style="53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1"/>
      <c r="D1" s="25"/>
      <c r="E1" s="25"/>
      <c r="F1" s="25"/>
      <c r="G1" s="72" t="s">
        <v>47</v>
      </c>
    </row>
    <row r="2" spans="1:16" ht="18.75">
      <c r="A2" s="83" t="s">
        <v>0</v>
      </c>
      <c r="B2" s="83"/>
      <c r="C2" s="83"/>
      <c r="D2" s="83"/>
      <c r="E2" s="83"/>
      <c r="F2" s="83"/>
      <c r="G2" s="83"/>
      <c r="H2" s="1"/>
    </row>
    <row r="3" spans="1:16" ht="18.75">
      <c r="A3" s="83" t="s">
        <v>49</v>
      </c>
      <c r="B3" s="83"/>
      <c r="C3" s="83"/>
      <c r="D3" s="83"/>
      <c r="E3" s="83"/>
      <c r="F3" s="83"/>
      <c r="G3" s="83"/>
      <c r="H3" s="2"/>
    </row>
    <row r="4" spans="1:16">
      <c r="A4" s="3"/>
      <c r="B4" s="3"/>
      <c r="C4" s="3"/>
      <c r="D4" s="3"/>
      <c r="E4" s="64"/>
      <c r="F4" s="64"/>
      <c r="G4" s="45" t="s">
        <v>41</v>
      </c>
      <c r="L4" s="82" t="s">
        <v>48</v>
      </c>
      <c r="M4" s="82" t="s">
        <v>44</v>
      </c>
      <c r="N4" s="82" t="s">
        <v>7</v>
      </c>
    </row>
    <row r="5" spans="1:16" ht="24.75" customHeight="1">
      <c r="A5" s="88" t="s">
        <v>2</v>
      </c>
      <c r="B5" s="89" t="s">
        <v>48</v>
      </c>
      <c r="C5" s="89" t="s">
        <v>45</v>
      </c>
      <c r="D5" s="89" t="s">
        <v>7</v>
      </c>
      <c r="E5" s="90" t="s">
        <v>8</v>
      </c>
      <c r="F5" s="91" t="s">
        <v>42</v>
      </c>
      <c r="G5" s="92"/>
      <c r="L5" s="82"/>
      <c r="M5" s="82"/>
      <c r="N5" s="82"/>
    </row>
    <row r="6" spans="1:16" ht="21.75" customHeight="1" thickBot="1">
      <c r="A6" s="88"/>
      <c r="B6" s="89"/>
      <c r="C6" s="89"/>
      <c r="D6" s="89"/>
      <c r="E6" s="90"/>
      <c r="F6" s="93" t="s">
        <v>46</v>
      </c>
      <c r="G6" s="94" t="s">
        <v>43</v>
      </c>
      <c r="L6" s="74"/>
      <c r="M6" s="74"/>
      <c r="N6" s="74"/>
    </row>
    <row r="7" spans="1:16" ht="63">
      <c r="A7" s="40" t="s">
        <v>4</v>
      </c>
      <c r="B7" s="95">
        <f t="shared" ref="B7:B8" si="0">L7/1000</f>
        <v>8337607.4532399997</v>
      </c>
      <c r="C7" s="96">
        <f>M7/1000</f>
        <v>4888875.5371700013</v>
      </c>
      <c r="D7" s="97">
        <f>N7/1000</f>
        <v>4840349.0347800003</v>
      </c>
      <c r="E7" s="97">
        <f>C7-D7</f>
        <v>48526.502390000969</v>
      </c>
      <c r="F7" s="98">
        <f>D7/C7*100</f>
        <v>99.007409740316461</v>
      </c>
      <c r="G7" s="99">
        <f>D7/B7*100</f>
        <v>58.054412634874495</v>
      </c>
      <c r="I7" s="48">
        <v>5205439636.5900002</v>
      </c>
      <c r="J7" s="51"/>
      <c r="K7" s="62">
        <v>158592612.22</v>
      </c>
      <c r="L7" s="76">
        <v>8337607453.2399998</v>
      </c>
      <c r="M7" s="80">
        <v>4888875537.170001</v>
      </c>
      <c r="N7" s="78">
        <v>4840349034.7800007</v>
      </c>
      <c r="P7" s="61">
        <f>M7-N7</f>
        <v>48526502.390000343</v>
      </c>
    </row>
    <row r="8" spans="1:16" ht="63.75" thickBot="1">
      <c r="A8" s="40" t="s">
        <v>5</v>
      </c>
      <c r="B8" s="95">
        <f t="shared" si="0"/>
        <v>14629736.791239999</v>
      </c>
      <c r="C8" s="100">
        <f>M8/1000</f>
        <v>7755822.0564099997</v>
      </c>
      <c r="D8" s="97">
        <f>N8/1000</f>
        <v>7410606.5963700004</v>
      </c>
      <c r="E8" s="97">
        <f t="shared" ref="E8" si="1">C8-D8</f>
        <v>345215.46003999934</v>
      </c>
      <c r="F8" s="98">
        <f>D8/C8*100</f>
        <v>95.548950742691588</v>
      </c>
      <c r="G8" s="99">
        <f>D8/B8*100</f>
        <v>50.654408224263662</v>
      </c>
      <c r="I8" s="49">
        <v>8855884485.0599995</v>
      </c>
      <c r="J8" s="52"/>
      <c r="K8" s="63">
        <v>416128931.18000001</v>
      </c>
      <c r="L8" s="77">
        <v>14629736791.24</v>
      </c>
      <c r="M8" s="81">
        <v>7755822056.4099998</v>
      </c>
      <c r="N8" s="79">
        <v>7410606596.3700008</v>
      </c>
      <c r="P8" s="61">
        <f>M8-N8</f>
        <v>345215460.03999901</v>
      </c>
    </row>
    <row r="9" spans="1:16" ht="15.75">
      <c r="A9" s="101" t="s">
        <v>6</v>
      </c>
      <c r="B9" s="102">
        <f>B7+B8</f>
        <v>22967344.244479999</v>
      </c>
      <c r="C9" s="103">
        <f>C7+C8</f>
        <v>12644697.59358</v>
      </c>
      <c r="D9" s="103">
        <f>D7+D8</f>
        <v>12250955.63115</v>
      </c>
      <c r="E9" s="103">
        <f>E7+E8</f>
        <v>393741.96243000031</v>
      </c>
      <c r="F9" s="104">
        <f>D9/C9*100</f>
        <v>96.886110090684085</v>
      </c>
      <c r="G9" s="105">
        <f>D9/B9*100</f>
        <v>53.340758516711873</v>
      </c>
      <c r="I9" s="50">
        <f>SUM(I7:I8)</f>
        <v>14061324121.65</v>
      </c>
      <c r="J9" s="46">
        <f>SUM(J7:J8)</f>
        <v>0</v>
      </c>
      <c r="K9" s="73">
        <f>SUM(K7:K8)</f>
        <v>574721543.39999998</v>
      </c>
      <c r="L9" s="74"/>
      <c r="M9" s="74"/>
      <c r="N9" s="74"/>
    </row>
    <row r="10" spans="1:16" ht="15.75">
      <c r="A10" s="41"/>
      <c r="B10" s="42"/>
      <c r="C10" s="42"/>
      <c r="D10" s="42"/>
      <c r="E10" s="42"/>
      <c r="F10" s="43"/>
      <c r="G10" s="44"/>
      <c r="L10" s="74"/>
      <c r="M10" s="74"/>
      <c r="N10" s="74"/>
    </row>
    <row r="11" spans="1:16" ht="33.75" customHeight="1">
      <c r="A11" s="22"/>
      <c r="B11" s="25"/>
      <c r="C11" s="65"/>
      <c r="D11" s="14"/>
      <c r="E11" s="66"/>
      <c r="F11" s="66"/>
      <c r="G11" s="67"/>
      <c r="H11" s="10"/>
      <c r="L11" s="75">
        <f>L7+L8</f>
        <v>22967344244.48</v>
      </c>
      <c r="M11" s="75">
        <f>M7+M8</f>
        <v>12644697593.580002</v>
      </c>
      <c r="N11" s="75">
        <f>N7+N8</f>
        <v>12250955631.150002</v>
      </c>
      <c r="P11" s="60">
        <f>M11-N11</f>
        <v>393741962.43000031</v>
      </c>
    </row>
    <row r="12" spans="1:16" s="11" customFormat="1" ht="15.75">
      <c r="A12" s="22"/>
      <c r="B12" s="68"/>
      <c r="C12" s="69"/>
      <c r="D12" s="14"/>
      <c r="E12" s="70"/>
      <c r="F12" s="66"/>
      <c r="G12" s="67"/>
      <c r="I12" s="47">
        <v>14364924.60613</v>
      </c>
      <c r="J12" s="47"/>
      <c r="K12" s="47">
        <v>12027165.63404</v>
      </c>
      <c r="M12" s="58"/>
    </row>
    <row r="13" spans="1:16" s="11" customFormat="1" ht="15.75">
      <c r="A13" s="22"/>
      <c r="B13" s="35"/>
      <c r="C13" s="55"/>
      <c r="D13" s="14"/>
      <c r="E13" s="17"/>
      <c r="F13" s="15"/>
      <c r="G13" s="16"/>
    </row>
    <row r="14" spans="1:16" s="11" customFormat="1" ht="15.75">
      <c r="A14" s="22"/>
      <c r="B14" s="35"/>
      <c r="C14" s="55"/>
      <c r="D14" s="14"/>
      <c r="E14" s="17"/>
      <c r="F14" s="15"/>
      <c r="G14" s="16"/>
    </row>
    <row r="15" spans="1:16" ht="15.75">
      <c r="A15" s="22"/>
      <c r="B15" s="27"/>
      <c r="C15" s="54"/>
      <c r="D15" s="57"/>
      <c r="E15" s="12"/>
      <c r="F15" s="12"/>
      <c r="G15" s="18"/>
    </row>
    <row r="16" spans="1:16" ht="18.75">
      <c r="A16" s="22"/>
      <c r="B16" s="27"/>
      <c r="C16" s="56"/>
      <c r="D16" s="12"/>
      <c r="E16" s="12"/>
      <c r="F16" s="12"/>
      <c r="G16" s="29"/>
      <c r="L16" s="25"/>
    </row>
    <row r="17" spans="14:14">
      <c r="N17" s="59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12" ht="18.75">
      <c r="A2" s="84" t="s">
        <v>38</v>
      </c>
      <c r="B2" s="84"/>
      <c r="C2" s="84"/>
      <c r="D2" s="84"/>
      <c r="E2" s="84"/>
      <c r="F2" s="84"/>
      <c r="G2" s="8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12" ht="18.75">
      <c r="A2" s="84" t="s">
        <v>39</v>
      </c>
      <c r="B2" s="84"/>
      <c r="C2" s="84"/>
      <c r="D2" s="84"/>
      <c r="E2" s="84"/>
      <c r="F2" s="84"/>
      <c r="G2" s="8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16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21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18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22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30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33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8" ht="18.75">
      <c r="A2" s="84" t="s">
        <v>34</v>
      </c>
      <c r="B2" s="84"/>
      <c r="C2" s="84"/>
      <c r="D2" s="84"/>
      <c r="E2" s="84"/>
      <c r="F2" s="84"/>
      <c r="G2" s="8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84" t="s">
        <v>0</v>
      </c>
      <c r="B1" s="84"/>
      <c r="C1" s="84"/>
      <c r="D1" s="84"/>
      <c r="E1" s="84"/>
      <c r="F1" s="84"/>
      <c r="G1" s="84"/>
      <c r="H1" s="1"/>
    </row>
    <row r="2" spans="1:12" ht="18.75">
      <c r="A2" s="84" t="s">
        <v>35</v>
      </c>
      <c r="B2" s="84"/>
      <c r="C2" s="84"/>
      <c r="D2" s="84"/>
      <c r="E2" s="84"/>
      <c r="F2" s="84"/>
      <c r="G2" s="8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85" t="s">
        <v>1</v>
      </c>
      <c r="C4" s="86"/>
      <c r="D4" s="86"/>
      <c r="E4" s="86"/>
      <c r="F4" s="86"/>
      <c r="G4" s="87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Август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Август!Область_печати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2022-02-09T08:54:05Z</cp:lastPrinted>
  <dcterms:created xsi:type="dcterms:W3CDTF">2015-07-08T13:16:40Z</dcterms:created>
  <dcterms:modified xsi:type="dcterms:W3CDTF">2024-09-18T06:48:31Z</dcterms:modified>
</cp:coreProperties>
</file>