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8460" windowHeight="6792"/>
  </bookViews>
  <sheets>
    <sheet name="январь-февраль" sheetId="7" r:id="rId1"/>
  </sheets>
  <calcPr calcId="125725"/>
</workbook>
</file>

<file path=xl/calcChain.xml><?xml version="1.0" encoding="utf-8"?>
<calcChain xmlns="http://schemas.openxmlformats.org/spreadsheetml/2006/main">
  <c r="C5" i="7"/>
  <c r="F20" l="1"/>
  <c r="F26" l="1"/>
  <c r="F25" l="1"/>
  <c r="F22"/>
  <c r="F17"/>
  <c r="D39"/>
  <c r="D19"/>
  <c r="D18"/>
  <c r="D4"/>
  <c r="F42"/>
  <c r="F16"/>
  <c r="F8"/>
  <c r="F31"/>
  <c r="E5"/>
  <c r="E6"/>
  <c r="E7"/>
  <c r="E8"/>
  <c r="E9"/>
  <c r="E10"/>
  <c r="E11"/>
  <c r="E12"/>
  <c r="E13"/>
  <c r="E14"/>
  <c r="E15"/>
  <c r="E16"/>
  <c r="E17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40"/>
  <c r="E41"/>
  <c r="E42"/>
  <c r="E43"/>
  <c r="D38" l="1"/>
  <c r="D44" s="1"/>
  <c r="C19"/>
  <c r="C18"/>
  <c r="C39"/>
  <c r="F40"/>
  <c r="F43"/>
  <c r="F6"/>
  <c r="F7"/>
  <c r="F9"/>
  <c r="F10"/>
  <c r="F11"/>
  <c r="F12"/>
  <c r="F13"/>
  <c r="F14"/>
  <c r="F15"/>
  <c r="C4"/>
  <c r="E18" l="1"/>
  <c r="E19"/>
  <c r="E4"/>
  <c r="E39"/>
  <c r="F5"/>
  <c r="F4"/>
  <c r="F18"/>
  <c r="F21" l="1"/>
  <c r="F23"/>
  <c r="F27"/>
  <c r="F28"/>
  <c r="F29"/>
  <c r="F30"/>
  <c r="F32"/>
  <c r="F33"/>
  <c r="F35"/>
  <c r="F36"/>
  <c r="F37"/>
  <c r="F39" l="1"/>
  <c r="C38" l="1"/>
  <c r="C44" s="1"/>
  <c r="F19"/>
  <c r="E38" l="1"/>
  <c r="F38"/>
  <c r="E44"/>
  <c r="F44" l="1"/>
</calcChain>
</file>

<file path=xl/sharedStrings.xml><?xml version="1.0" encoding="utf-8"?>
<sst xmlns="http://schemas.openxmlformats.org/spreadsheetml/2006/main" count="54" uniqueCount="54">
  <si>
    <t>Налог на доходы физических лиц</t>
  </si>
  <si>
    <t>Налог на имущество физических лиц</t>
  </si>
  <si>
    <t>Административные платежи и сборы</t>
  </si>
  <si>
    <t>Прочие неналоговые доходы</t>
  </si>
  <si>
    <t>Безвозмездные перечисления</t>
  </si>
  <si>
    <t>Всего  доходов(отчет)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</si>
  <si>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</si>
  <si>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</si>
  <si>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</si>
  <si>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</si>
  <si>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</si>
  <si>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>Н.В. Захаров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</si>
  <si>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</si>
  <si>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</si>
  <si>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</si>
  <si>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Прочие безвозмездные поступления</t>
  </si>
  <si>
    <t xml:space="preserve">из них:                                                                                                                    Безвозмездные поступления от других бюджетов 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</si>
  <si>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</si>
  <si>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</si>
  <si>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</si>
  <si>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Штрафные санкции, возмещение ущерба, в т.ч.:</t>
  </si>
  <si>
    <t>администрации города Ставрополя</t>
  </si>
  <si>
    <t>Задолженность и перерасчеты по отмененным налогам, сборам и иным обязательным пллатежам</t>
  </si>
  <si>
    <t>Доходы получаемые в виде арендной платы, а так 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</si>
  <si>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Прочие поступления от использования  имущества, находящегося в собственности городских округов,          в т.ч.:</t>
  </si>
  <si>
    <t>Неналоговые доходы за исключением доходов от оказания платных услуг (работ)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</si>
  <si>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</si>
  <si>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</si>
  <si>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12</t>
  </si>
  <si>
    <t>в том числе: МУП "Водоканал"</t>
  </si>
  <si>
    <t>плата по договорам и экспл. рекламной конструкции</t>
  </si>
  <si>
    <t>плата за найм жил. помещений</t>
  </si>
  <si>
    <t>по делам, рассматр. в судах общ. юрисдикции</t>
  </si>
  <si>
    <t>за выдачу разрешения на уст.рекламной конструкции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</si>
  <si>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</si>
  <si>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(тыс.руб.)</t>
  </si>
  <si>
    <t>Акцизы по подакцизным товарам (продукции)</t>
  </si>
  <si>
    <t xml:space="preserve">Доходы от предоставления на платной основе парковок (парковочных мест) 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</si>
  <si>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</si>
  <si>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</si>
  <si>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</si>
  <si>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</si>
  <si>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</si>
  <si>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</si>
  <si>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 xml:space="preserve">Заместитель главы администрации города Ставрополя,                     </t>
  </si>
  <si>
    <t>руководитель комитета финансов и бюджета</t>
  </si>
  <si>
    <t>Темп роста (%)</t>
  </si>
  <si>
    <t>№ п/п</t>
  </si>
  <si>
    <t>Наименование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</si>
  <si>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</si>
  <si>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</si>
  <si>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>Поступило за 10 месяцев 2014 года</t>
  </si>
  <si>
    <t>Поступило за 10 месяцев 2015 года</t>
  </si>
  <si>
    <t>Сравнительный анализ поступления доходов в бюджет города Ставрополя за 10 месяцев 2014-2015 гг.                                                  в сопоставимых условиях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</si>
</sst>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/>
    <xf numFmtId="0" fontId="1" fillId="2" borderId="2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14" fontId="1" fillId="0" borderId="8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" fillId="0" borderId="8" xfId="0" applyFont="1" applyFill="1" applyBorder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/>
    <xf numFmtId="3" fontId="1" fillId="0" borderId="2" xfId="0" applyNumberFormat="1" applyFont="1" applyFill="1" applyBorder="1"/>
    <xf numFmtId="3" fontId="4" fillId="0" borderId="2" xfId="0" applyNumberFormat="1" applyFont="1" applyFill="1" applyBorder="1"/>
    <xf numFmtId="3" fontId="5" fillId="0" borderId="2" xfId="0" applyNumberFormat="1" applyFont="1" applyFill="1" applyBorder="1"/>
    <xf numFmtId="3" fontId="2" fillId="0" borderId="2" xfId="0" applyNumberFormat="1" applyFont="1" applyFill="1" applyBorder="1"/>
    <xf numFmtId="3" fontId="2" fillId="0" borderId="4" xfId="0" applyNumberFormat="1" applyFont="1" applyFill="1" applyBorder="1"/>
    <xf numFmtId="164" fontId="2" fillId="0" borderId="10" xfId="0" applyNumberFormat="1" applyFont="1" applyFill="1" applyBorder="1"/>
    <xf numFmtId="164" fontId="1" fillId="0" borderId="10" xfId="0" applyNumberFormat="1" applyFont="1" applyFill="1" applyBorder="1"/>
    <xf numFmtId="164" fontId="2" fillId="0" borderId="14" xfId="0" applyNumberFormat="1" applyFont="1" applyFill="1" applyBorder="1"/>
    <xf numFmtId="165" fontId="2" fillId="0" borderId="15" xfId="0" applyNumberFormat="1" applyFont="1" applyFill="1" applyBorder="1"/>
    <xf numFmtId="0" fontId="1" fillId="0" borderId="9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64" fontId="5" fillId="0" borderId="10" xfId="0" applyNumberFormat="1" applyFont="1" applyFill="1" applyBorder="1"/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Fill="1" applyAlignment="1">
      <alignment horizontal="right" wrapText="1"/>
    </xf>
    <xf numFmtId="0" fontId="0" fillId="0" borderId="0" xfId="0" applyAlignment="1"/>
    <xf numFmtId="0" fontId="1" fillId="0" borderId="0" xfId="0" applyFont="1" applyFill="1" applyAlignment="1">
      <alignment wrapText="1"/>
    </xf>
    <xf numFmtId="0" fontId="1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M48"/>
  <sheetViews>
    <sheetView tabSelected="1" workbookViewId="0">
      <selection activeCell="C5" sqref="C5"/>
    </sheetView>
  </sheetViews>
  <sheetFormatPr defaultColWidth="9.109375" defaultRowHeight="13.2"/>
  <cols>
    <col min="1" max="1" width="6.88671875" style="8" customWidth="1"/>
    <col min="2" max="2" width="55.5546875" style="6" customWidth="1"/>
    <col min="3" max="3" width="11.5546875" style="9" customWidth="1"/>
    <col min="4" max="4" width="11.21875" style="9" customWidth="1"/>
    <col min="5" max="5" width="10.109375" style="9" customWidth="1"/>
    <col min="6" max="6" width="9" style="9" customWidth="1"/>
    <col min="7" max="16384" width="9.109375" style="9"/>
  </cols>
  <sheetData>
    <row r="1" spans="1:221" ht="28.2" customHeight="1">
      <c r="A1" s="39" t="s">
        <v>53</v>
      </c>
      <c r="B1" s="40"/>
      <c r="C1" s="40"/>
      <c r="D1" s="40"/>
      <c r="E1" s="40"/>
      <c r="F1" s="40"/>
    </row>
    <row r="2" spans="1:221" ht="13.8" thickBot="1">
      <c r="F2" s="9" t="s">
        <v>35</v>
      </c>
    </row>
    <row r="3" spans="1:221" ht="63.75" customHeight="1">
      <c r="A3" s="38" t="s">
        <v>47</v>
      </c>
      <c r="B3" s="37" t="s">
        <v>48</v>
      </c>
      <c r="C3" s="22" t="s">
        <v>51</v>
      </c>
      <c r="D3" s="14" t="s">
        <v>52</v>
      </c>
      <c r="E3" s="15" t="s">
        <v>14</v>
      </c>
      <c r="F3" s="23" t="s">
        <v>46</v>
      </c>
    </row>
    <row r="4" spans="1:221" s="4" customFormat="1">
      <c r="A4" s="18"/>
      <c r="B4" s="12" t="s">
        <v>8</v>
      </c>
      <c r="C4" s="24">
        <f t="shared" ref="C4:D4" si="0">C5+C6+C7+C8+C9+C10+C11+C14+C17</f>
        <v>2024434.8489371324</v>
      </c>
      <c r="D4" s="24">
        <f t="shared" si="0"/>
        <v>2192431</v>
      </c>
      <c r="E4" s="24">
        <f>D4-C4</f>
        <v>167996.1510628676</v>
      </c>
      <c r="F4" s="33">
        <f>D4/C4*100</f>
        <v>108.29842220662567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</row>
    <row r="5" spans="1:221">
      <c r="A5" s="16">
        <v>1</v>
      </c>
      <c r="B5" s="2" t="s">
        <v>0</v>
      </c>
      <c r="C5" s="25">
        <f>1083899/22.11*22.06</f>
        <v>1081447.8489371324</v>
      </c>
      <c r="D5" s="25">
        <v>1120474</v>
      </c>
      <c r="E5" s="25">
        <f t="shared" ref="E5:E44" si="1">D5-C5</f>
        <v>39026.151062867604</v>
      </c>
      <c r="F5" s="31">
        <f>D5/C5*100</f>
        <v>103.60869468659291</v>
      </c>
    </row>
    <row r="6" spans="1:221">
      <c r="A6" s="16">
        <v>2</v>
      </c>
      <c r="B6" s="2" t="s">
        <v>36</v>
      </c>
      <c r="C6" s="25">
        <v>14419</v>
      </c>
      <c r="D6" s="25">
        <v>13219</v>
      </c>
      <c r="E6" s="25">
        <f t="shared" si="1"/>
        <v>-1200</v>
      </c>
      <c r="F6" s="31">
        <f t="shared" ref="F6:F17" si="2">D6/C6*100</f>
        <v>91.67764754837367</v>
      </c>
    </row>
    <row r="7" spans="1:221" ht="26.4">
      <c r="A7" s="34">
        <v>3</v>
      </c>
      <c r="B7" s="2" t="s">
        <v>6</v>
      </c>
      <c r="C7" s="25">
        <v>409218</v>
      </c>
      <c r="D7" s="25">
        <v>435003</v>
      </c>
      <c r="E7" s="25">
        <f t="shared" si="1"/>
        <v>25785</v>
      </c>
      <c r="F7" s="31">
        <f t="shared" si="2"/>
        <v>106.30104247613741</v>
      </c>
    </row>
    <row r="8" spans="1:221">
      <c r="A8" s="34">
        <v>4</v>
      </c>
      <c r="B8" s="2" t="s">
        <v>7</v>
      </c>
      <c r="C8" s="25">
        <v>1066</v>
      </c>
      <c r="D8" s="25">
        <v>890</v>
      </c>
      <c r="E8" s="25">
        <f t="shared" si="1"/>
        <v>-176</v>
      </c>
      <c r="F8" s="31">
        <f t="shared" si="2"/>
        <v>83.489681050656657</v>
      </c>
    </row>
    <row r="9" spans="1:221" ht="12.75" customHeight="1">
      <c r="A9" s="34">
        <v>5</v>
      </c>
      <c r="B9" s="2" t="s">
        <v>26</v>
      </c>
      <c r="C9" s="25">
        <v>8288</v>
      </c>
      <c r="D9" s="25">
        <v>7134</v>
      </c>
      <c r="E9" s="25">
        <f t="shared" si="1"/>
        <v>-1154</v>
      </c>
      <c r="F9" s="31">
        <f t="shared" si="2"/>
        <v>86.076254826254825</v>
      </c>
    </row>
    <row r="10" spans="1:221">
      <c r="A10" s="34">
        <v>6</v>
      </c>
      <c r="B10" s="2" t="s">
        <v>1</v>
      </c>
      <c r="C10" s="25">
        <v>61156</v>
      </c>
      <c r="D10" s="25">
        <v>115400</v>
      </c>
      <c r="E10" s="25">
        <f t="shared" si="1"/>
        <v>54244</v>
      </c>
      <c r="F10" s="31">
        <f t="shared" si="2"/>
        <v>188.69775655700175</v>
      </c>
    </row>
    <row r="11" spans="1:221">
      <c r="A11" s="48">
        <v>7</v>
      </c>
      <c r="B11" s="2" t="s">
        <v>18</v>
      </c>
      <c r="C11" s="25">
        <v>384264</v>
      </c>
      <c r="D11" s="25">
        <v>433786</v>
      </c>
      <c r="E11" s="25">
        <f t="shared" si="1"/>
        <v>49522</v>
      </c>
      <c r="F11" s="31">
        <f t="shared" si="2"/>
        <v>112.88749401453168</v>
      </c>
    </row>
    <row r="12" spans="1:221" s="11" customFormat="1">
      <c r="A12" s="51"/>
      <c r="B12" s="20" t="s">
        <v>39</v>
      </c>
      <c r="C12" s="27">
        <v>73254</v>
      </c>
      <c r="D12" s="27">
        <v>72754</v>
      </c>
      <c r="E12" s="26">
        <f t="shared" si="1"/>
        <v>-500</v>
      </c>
      <c r="F12" s="36">
        <f t="shared" si="2"/>
        <v>99.317443416059191</v>
      </c>
    </row>
    <row r="13" spans="1:221" s="11" customFormat="1">
      <c r="A13" s="52"/>
      <c r="B13" s="20" t="s">
        <v>40</v>
      </c>
      <c r="C13" s="27">
        <v>311010</v>
      </c>
      <c r="D13" s="27">
        <v>361032</v>
      </c>
      <c r="E13" s="26">
        <f t="shared" si="1"/>
        <v>50022</v>
      </c>
      <c r="F13" s="36">
        <f t="shared" si="2"/>
        <v>116.08372721134369</v>
      </c>
    </row>
    <row r="14" spans="1:221">
      <c r="A14" s="48">
        <v>8</v>
      </c>
      <c r="B14" s="2" t="s">
        <v>19</v>
      </c>
      <c r="C14" s="25">
        <v>64649</v>
      </c>
      <c r="D14" s="25">
        <v>66519</v>
      </c>
      <c r="E14" s="25">
        <f t="shared" si="1"/>
        <v>1870</v>
      </c>
      <c r="F14" s="31">
        <f t="shared" si="2"/>
        <v>102.89254280808674</v>
      </c>
    </row>
    <row r="15" spans="1:221">
      <c r="A15" s="49"/>
      <c r="B15" s="20" t="s">
        <v>32</v>
      </c>
      <c r="C15" s="27">
        <v>64502</v>
      </c>
      <c r="D15" s="27">
        <v>66467</v>
      </c>
      <c r="E15" s="27">
        <f t="shared" si="1"/>
        <v>1965</v>
      </c>
      <c r="F15" s="36">
        <f t="shared" si="2"/>
        <v>103.0464171653592</v>
      </c>
    </row>
    <row r="16" spans="1:221">
      <c r="A16" s="50"/>
      <c r="B16" s="20" t="s">
        <v>33</v>
      </c>
      <c r="C16" s="27">
        <v>147</v>
      </c>
      <c r="D16" s="27">
        <v>52</v>
      </c>
      <c r="E16" s="27">
        <f t="shared" si="1"/>
        <v>-95</v>
      </c>
      <c r="F16" s="36">
        <f t="shared" si="2"/>
        <v>35.374149659863946</v>
      </c>
    </row>
    <row r="17" spans="1:221" ht="26.4">
      <c r="A17" s="34">
        <v>9</v>
      </c>
      <c r="B17" s="2" t="s">
        <v>22</v>
      </c>
      <c r="C17" s="25">
        <v>-73</v>
      </c>
      <c r="D17" s="25">
        <v>6</v>
      </c>
      <c r="E17" s="25">
        <f t="shared" si="1"/>
        <v>79</v>
      </c>
      <c r="F17" s="31">
        <f t="shared" si="2"/>
        <v>-8.2191780821917799</v>
      </c>
    </row>
    <row r="18" spans="1:221" s="4" customFormat="1">
      <c r="A18" s="19"/>
      <c r="B18" s="7" t="s">
        <v>9</v>
      </c>
      <c r="C18" s="28">
        <f>C20+C21+C22+C23+C24+C25+C27+C30+C31+C32+C33+C34+C35+C37</f>
        <v>738127</v>
      </c>
      <c r="D18" s="28">
        <f>D20+D21+D22+D23+D24+D25+D27+D30+D31+D32+D33+D34+D35+D37</f>
        <v>677745</v>
      </c>
      <c r="E18" s="28">
        <f t="shared" si="1"/>
        <v>-60382</v>
      </c>
      <c r="F18" s="30">
        <f>D18/C18*100</f>
        <v>91.819564925818995</v>
      </c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</row>
    <row r="19" spans="1:221" s="4" customFormat="1" ht="24.75" customHeight="1">
      <c r="A19" s="19"/>
      <c r="B19" s="7" t="s">
        <v>25</v>
      </c>
      <c r="C19" s="28">
        <f>C20+C21+C22+C23+C24+C25+C27+C30+C32+C33+C34+C35+C37</f>
        <v>730634</v>
      </c>
      <c r="D19" s="28">
        <f>D20+D21+D22+D23+D24+D25+D27+D30+D32+D33+D34+D35+D37</f>
        <v>672658</v>
      </c>
      <c r="E19" s="28">
        <f t="shared" si="1"/>
        <v>-57976</v>
      </c>
      <c r="F19" s="30">
        <f>D19/C19*100</f>
        <v>92.064973707766129</v>
      </c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</row>
    <row r="20" spans="1:221" ht="39" customHeight="1">
      <c r="A20" s="34">
        <v>10</v>
      </c>
      <c r="B20" s="2" t="s">
        <v>12</v>
      </c>
      <c r="C20" s="25">
        <v>1746</v>
      </c>
      <c r="D20" s="25">
        <v>1859</v>
      </c>
      <c r="E20" s="25">
        <f t="shared" si="1"/>
        <v>113</v>
      </c>
      <c r="F20" s="31">
        <f>D20/C20*100</f>
        <v>106.47193585337915</v>
      </c>
    </row>
    <row r="21" spans="1:221" ht="66" customHeight="1">
      <c r="A21" s="34">
        <v>11</v>
      </c>
      <c r="B21" s="2" t="s">
        <v>41</v>
      </c>
      <c r="C21" s="25">
        <v>372102</v>
      </c>
      <c r="D21" s="25">
        <v>328650</v>
      </c>
      <c r="E21" s="25">
        <f t="shared" si="1"/>
        <v>-43452</v>
      </c>
      <c r="F21" s="31">
        <f t="shared" ref="F21:F37" si="3">D21/C21*100</f>
        <v>88.322556718319163</v>
      </c>
    </row>
    <row r="22" spans="1:221" ht="68.400000000000006" customHeight="1">
      <c r="A22" s="17" t="s">
        <v>28</v>
      </c>
      <c r="B22" s="3" t="s">
        <v>23</v>
      </c>
      <c r="C22" s="25">
        <v>15743</v>
      </c>
      <c r="D22" s="25">
        <v>12885</v>
      </c>
      <c r="E22" s="25">
        <f t="shared" si="1"/>
        <v>-2858</v>
      </c>
      <c r="F22" s="31">
        <f t="shared" si="3"/>
        <v>81.845899764974902</v>
      </c>
    </row>
    <row r="23" spans="1:221" ht="51.6" customHeight="1">
      <c r="A23" s="35">
        <v>13</v>
      </c>
      <c r="B23" s="2" t="s">
        <v>42</v>
      </c>
      <c r="C23" s="25">
        <v>42478</v>
      </c>
      <c r="D23" s="25">
        <v>46243</v>
      </c>
      <c r="E23" s="25">
        <f t="shared" si="1"/>
        <v>3765</v>
      </c>
      <c r="F23" s="31">
        <f t="shared" si="3"/>
        <v>108.86341164838269</v>
      </c>
    </row>
    <row r="24" spans="1:221" ht="26.4">
      <c r="A24" s="34">
        <v>14</v>
      </c>
      <c r="B24" s="2" t="s">
        <v>37</v>
      </c>
      <c r="C24" s="25">
        <v>0</v>
      </c>
      <c r="D24" s="25">
        <v>791</v>
      </c>
      <c r="E24" s="25">
        <f t="shared" si="1"/>
        <v>791</v>
      </c>
      <c r="F24" s="31"/>
    </row>
    <row r="25" spans="1:221" ht="40.799999999999997" customHeight="1">
      <c r="A25" s="48">
        <v>15</v>
      </c>
      <c r="B25" s="2" t="s">
        <v>13</v>
      </c>
      <c r="C25" s="25">
        <v>22902</v>
      </c>
      <c r="D25" s="25">
        <v>8510</v>
      </c>
      <c r="E25" s="25">
        <f t="shared" si="1"/>
        <v>-14392</v>
      </c>
      <c r="F25" s="31">
        <f t="shared" si="3"/>
        <v>37.158326783687009</v>
      </c>
    </row>
    <row r="26" spans="1:221">
      <c r="A26" s="52"/>
      <c r="B26" s="21" t="s">
        <v>29</v>
      </c>
      <c r="C26" s="27">
        <v>19832</v>
      </c>
      <c r="D26" s="27">
        <v>6360</v>
      </c>
      <c r="E26" s="27">
        <f t="shared" si="1"/>
        <v>-13472</v>
      </c>
      <c r="F26" s="36">
        <f t="shared" si="3"/>
        <v>32.069382815651473</v>
      </c>
    </row>
    <row r="27" spans="1:221" ht="25.5" customHeight="1">
      <c r="A27" s="48">
        <v>16</v>
      </c>
      <c r="B27" s="2" t="s">
        <v>24</v>
      </c>
      <c r="C27" s="25">
        <v>9034</v>
      </c>
      <c r="D27" s="25">
        <v>3362</v>
      </c>
      <c r="E27" s="25">
        <f t="shared" si="1"/>
        <v>-5672</v>
      </c>
      <c r="F27" s="31">
        <f t="shared" si="3"/>
        <v>37.214965685189284</v>
      </c>
    </row>
    <row r="28" spans="1:221" ht="13.5" customHeight="1">
      <c r="A28" s="49"/>
      <c r="B28" s="20" t="s">
        <v>30</v>
      </c>
      <c r="C28" s="27">
        <v>7487</v>
      </c>
      <c r="D28" s="27">
        <v>1660</v>
      </c>
      <c r="E28" s="27">
        <f t="shared" si="1"/>
        <v>-5827</v>
      </c>
      <c r="F28" s="36">
        <f t="shared" si="3"/>
        <v>22.171764391612129</v>
      </c>
    </row>
    <row r="29" spans="1:221" ht="12.75" customHeight="1">
      <c r="A29" s="50"/>
      <c r="B29" s="20" t="s">
        <v>31</v>
      </c>
      <c r="C29" s="27">
        <v>1547</v>
      </c>
      <c r="D29" s="27">
        <v>1702</v>
      </c>
      <c r="E29" s="27">
        <f t="shared" si="1"/>
        <v>155</v>
      </c>
      <c r="F29" s="36">
        <f t="shared" si="3"/>
        <v>110.01939237233356</v>
      </c>
    </row>
    <row r="30" spans="1:221" ht="15" customHeight="1">
      <c r="A30" s="34">
        <v>17</v>
      </c>
      <c r="B30" s="2" t="s">
        <v>27</v>
      </c>
      <c r="C30" s="25">
        <v>8778</v>
      </c>
      <c r="D30" s="25">
        <v>11759</v>
      </c>
      <c r="E30" s="25">
        <f t="shared" si="1"/>
        <v>2981</v>
      </c>
      <c r="F30" s="31">
        <f t="shared" si="3"/>
        <v>133.95989974937345</v>
      </c>
    </row>
    <row r="31" spans="1:221" ht="26.4">
      <c r="A31" s="34">
        <v>18</v>
      </c>
      <c r="B31" s="2" t="s">
        <v>17</v>
      </c>
      <c r="C31" s="25">
        <v>7493</v>
      </c>
      <c r="D31" s="25">
        <v>5087</v>
      </c>
      <c r="E31" s="25">
        <f t="shared" si="1"/>
        <v>-2406</v>
      </c>
      <c r="F31" s="31">
        <f t="shared" si="3"/>
        <v>67.89003069531563</v>
      </c>
    </row>
    <row r="32" spans="1:221" ht="65.400000000000006" customHeight="1">
      <c r="A32" s="34">
        <v>19</v>
      </c>
      <c r="B32" s="2" t="s">
        <v>38</v>
      </c>
      <c r="C32" s="25">
        <v>101113</v>
      </c>
      <c r="D32" s="25">
        <v>48225</v>
      </c>
      <c r="E32" s="25">
        <f t="shared" si="1"/>
        <v>-52888</v>
      </c>
      <c r="F32" s="31">
        <f t="shared" si="3"/>
        <v>47.694163955178858</v>
      </c>
    </row>
    <row r="33" spans="1:221" ht="26.25" customHeight="1">
      <c r="A33" s="34">
        <v>20</v>
      </c>
      <c r="B33" s="2" t="s">
        <v>49</v>
      </c>
      <c r="C33" s="25">
        <v>75421</v>
      </c>
      <c r="D33" s="25">
        <v>124992</v>
      </c>
      <c r="E33" s="25">
        <f t="shared" si="1"/>
        <v>49571</v>
      </c>
      <c r="F33" s="31">
        <f t="shared" si="3"/>
        <v>165.72572625661289</v>
      </c>
    </row>
    <row r="34" spans="1:221">
      <c r="A34" s="34">
        <v>21</v>
      </c>
      <c r="B34" s="2" t="s">
        <v>2</v>
      </c>
      <c r="C34" s="25">
        <v>3752</v>
      </c>
      <c r="D34" s="25">
        <v>2247</v>
      </c>
      <c r="E34" s="25">
        <f t="shared" si="1"/>
        <v>-1505</v>
      </c>
      <c r="F34" s="31"/>
    </row>
    <row r="35" spans="1:221" ht="15" customHeight="1">
      <c r="A35" s="48">
        <v>22</v>
      </c>
      <c r="B35" s="2" t="s">
        <v>20</v>
      </c>
      <c r="C35" s="25">
        <v>73034</v>
      </c>
      <c r="D35" s="25">
        <v>72653</v>
      </c>
      <c r="E35" s="25">
        <f t="shared" si="1"/>
        <v>-381</v>
      </c>
      <c r="F35" s="31">
        <f t="shared" si="3"/>
        <v>99.478325163622429</v>
      </c>
    </row>
    <row r="36" spans="1:221" ht="24.75" customHeight="1">
      <c r="A36" s="49"/>
      <c r="B36" s="20" t="s">
        <v>43</v>
      </c>
      <c r="C36" s="27">
        <v>462</v>
      </c>
      <c r="D36" s="27">
        <v>1659</v>
      </c>
      <c r="E36" s="27">
        <f t="shared" si="1"/>
        <v>1197</v>
      </c>
      <c r="F36" s="36">
        <f t="shared" si="3"/>
        <v>359.09090909090907</v>
      </c>
    </row>
    <row r="37" spans="1:221" ht="15" customHeight="1">
      <c r="A37" s="34">
        <v>23</v>
      </c>
      <c r="B37" s="2" t="s">
        <v>3</v>
      </c>
      <c r="C37" s="25">
        <v>4531</v>
      </c>
      <c r="D37" s="25">
        <v>10482</v>
      </c>
      <c r="E37" s="25">
        <f t="shared" si="1"/>
        <v>5951</v>
      </c>
      <c r="F37" s="31">
        <f t="shared" si="3"/>
        <v>231.33966011917897</v>
      </c>
    </row>
    <row r="38" spans="1:221" s="4" customFormat="1">
      <c r="A38" s="53" t="s">
        <v>50</v>
      </c>
      <c r="B38" s="54"/>
      <c r="C38" s="28">
        <f>C4+C18</f>
        <v>2762561.8489371324</v>
      </c>
      <c r="D38" s="28">
        <f>D4+D18</f>
        <v>2870176</v>
      </c>
      <c r="E38" s="28">
        <f t="shared" si="1"/>
        <v>107614.1510628676</v>
      </c>
      <c r="F38" s="30">
        <f>D38/C38*100</f>
        <v>103.89544766587836</v>
      </c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</row>
    <row r="39" spans="1:221" s="10" customFormat="1">
      <c r="A39" s="44">
        <v>24</v>
      </c>
      <c r="B39" s="13" t="s">
        <v>4</v>
      </c>
      <c r="C39" s="28">
        <f>C40+C41+C42+C43</f>
        <v>3005110</v>
      </c>
      <c r="D39" s="28">
        <f>D40+D41+D42+D43</f>
        <v>3304997</v>
      </c>
      <c r="E39" s="28">
        <f t="shared" si="1"/>
        <v>299887</v>
      </c>
      <c r="F39" s="30">
        <f>D39/C39*100</f>
        <v>109.97923536908797</v>
      </c>
    </row>
    <row r="40" spans="1:221" ht="24.75" customHeight="1">
      <c r="A40" s="44"/>
      <c r="B40" s="2" t="s">
        <v>16</v>
      </c>
      <c r="C40" s="25">
        <v>3035032</v>
      </c>
      <c r="D40" s="25">
        <v>3321030</v>
      </c>
      <c r="E40" s="25">
        <f t="shared" si="1"/>
        <v>285998</v>
      </c>
      <c r="F40" s="31">
        <f t="shared" ref="F40:F44" si="4">D40/C40*100</f>
        <v>109.42322848655301</v>
      </c>
    </row>
    <row r="41" spans="1:221" ht="15" customHeight="1">
      <c r="A41" s="44"/>
      <c r="B41" s="5" t="s">
        <v>15</v>
      </c>
      <c r="C41" s="25">
        <v>0</v>
      </c>
      <c r="D41" s="25">
        <v>0</v>
      </c>
      <c r="E41" s="25">
        <f t="shared" si="1"/>
        <v>0</v>
      </c>
      <c r="F41" s="31"/>
    </row>
    <row r="42" spans="1:221" ht="38.4" customHeight="1">
      <c r="A42" s="44"/>
      <c r="B42" s="5" t="s">
        <v>34</v>
      </c>
      <c r="C42" s="25">
        <v>17</v>
      </c>
      <c r="D42" s="25">
        <v>0</v>
      </c>
      <c r="E42" s="25">
        <f t="shared" si="1"/>
        <v>-17</v>
      </c>
      <c r="F42" s="31">
        <f t="shared" si="4"/>
        <v>0</v>
      </c>
    </row>
    <row r="43" spans="1:221" ht="26.4">
      <c r="A43" s="45"/>
      <c r="B43" s="2" t="s">
        <v>10</v>
      </c>
      <c r="C43" s="25">
        <v>-29939</v>
      </c>
      <c r="D43" s="25">
        <v>-16033</v>
      </c>
      <c r="E43" s="25">
        <f t="shared" si="1"/>
        <v>13906</v>
      </c>
      <c r="F43" s="31">
        <f t="shared" si="4"/>
        <v>53.552222853134715</v>
      </c>
    </row>
    <row r="44" spans="1:221" s="10" customFormat="1" ht="13.8" thickBot="1">
      <c r="A44" s="46" t="s">
        <v>5</v>
      </c>
      <c r="B44" s="47"/>
      <c r="C44" s="29">
        <f>C38+C39</f>
        <v>5767671.8489371324</v>
      </c>
      <c r="D44" s="29">
        <f>D38+D39</f>
        <v>6175173</v>
      </c>
      <c r="E44" s="29">
        <f t="shared" si="1"/>
        <v>407501.1510628676</v>
      </c>
      <c r="F44" s="32">
        <f t="shared" si="4"/>
        <v>107.06526240978779</v>
      </c>
    </row>
    <row r="45" spans="1:221" ht="14.25" customHeight="1">
      <c r="B45" s="1"/>
    </row>
    <row r="46" spans="1:221">
      <c r="A46" s="43" t="s">
        <v>44</v>
      </c>
      <c r="B46" s="42"/>
    </row>
    <row r="47" spans="1:221">
      <c r="A47" s="43" t="s">
        <v>45</v>
      </c>
      <c r="B47" s="42"/>
    </row>
    <row r="48" spans="1:221" ht="12.75" customHeight="1">
      <c r="A48" s="43" t="s">
        <v>21</v>
      </c>
      <c r="B48" s="42"/>
      <c r="C48"/>
      <c r="D48"/>
      <c r="E48" s="41" t="s">
        <v>11</v>
      </c>
      <c r="F48" s="42"/>
    </row>
  </sheetData>
  <mergeCells count="13">
    <mergeCell ref="A1:F1"/>
    <mergeCell ref="E48:F48"/>
    <mergeCell ref="A46:B46"/>
    <mergeCell ref="A47:B47"/>
    <mergeCell ref="A48:B48"/>
    <mergeCell ref="A39:A43"/>
    <mergeCell ref="A44:B44"/>
    <mergeCell ref="A27:A29"/>
    <mergeCell ref="A11:A13"/>
    <mergeCell ref="A14:A16"/>
    <mergeCell ref="A38:B38"/>
    <mergeCell ref="A25:A26"/>
    <mergeCell ref="A35:A36"/>
  </mergeCells>
  <pageMargins left="1.08" right="0.19685039370078741" top="0.23622047244094491" bottom="0.23622047244094491" header="0.15748031496062992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январь-февраль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S.Ivannikova</cp:lastModifiedBy>
  <cp:lastPrinted>2015-11-05T14:58:17Z</cp:lastPrinted>
  <dcterms:created xsi:type="dcterms:W3CDTF">2002-11-26T08:28:37Z</dcterms:created>
  <dcterms:modified xsi:type="dcterms:W3CDTF">2015-11-05T15:03:09Z</dcterms:modified>
</cp:coreProperties>
</file>